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935" activeTab="0"/>
  </bookViews>
  <sheets>
    <sheet name="LUNA IULIE 2016" sheetId="1" r:id="rId1"/>
    <sheet name="Dict explicativ" sheetId="2" r:id="rId2"/>
    <sheet name="CONTRACTE SEMNATE" sheetId="3" r:id="rId3"/>
  </sheets>
  <definedNames/>
  <calcPr fullCalcOnLoad="1"/>
</workbook>
</file>

<file path=xl/sharedStrings.xml><?xml version="1.0" encoding="utf-8"?>
<sst xmlns="http://schemas.openxmlformats.org/spreadsheetml/2006/main" count="69" uniqueCount="40">
  <si>
    <t>Axa prioritara</t>
  </si>
  <si>
    <t>Prioritatea de investitii</t>
  </si>
  <si>
    <t>Nr. Apel</t>
  </si>
  <si>
    <t>Din care nr. Proiecte respinse</t>
  </si>
  <si>
    <t>PROIECTE DEPUSE</t>
  </si>
  <si>
    <t>PROIECTE RESPINSE</t>
  </si>
  <si>
    <t>valoare totala, Mil LEI</t>
  </si>
  <si>
    <t>valoare eligibila, Mil LEI</t>
  </si>
  <si>
    <t>valoare solicitata, 
Mil LEI</t>
  </si>
  <si>
    <t>Nr. proiecte depuse</t>
  </si>
  <si>
    <t>valoare totala, , 
Mil LEI</t>
  </si>
  <si>
    <t>valoare solicitata, Mil LEI</t>
  </si>
  <si>
    <t>Valoare totala este formata din cofinantare UE (FEDR) la care se adauga cofinantarea de la bugetul de stat (BS), contributia beneficiarului la cheltuielile eligibile (CBCHE), precum si cheltuielile neeligibile ale proiectului</t>
  </si>
  <si>
    <t>Valoarea eligibila este formata din cofinantare UE (FEDR) la care se adauga cofinantarea de la bugetul de stat (BS), contributia beneficiarului la cheltuielile eligibile (CBCHE)</t>
  </si>
  <si>
    <t>Valoarea solicitata este formata din cofinantare UE (FEDR) si cofinantarea de la bugetul de stat (BS)</t>
  </si>
  <si>
    <t>Alocare apel este suma solicitata confom Ghidului solicitantului calculata in lei la cursul info-euro din luna raportarii</t>
  </si>
  <si>
    <t>Valorile exprimate in milioane lei se calculeaza cu trei zecimale</t>
  </si>
  <si>
    <t>ex. 72.346.234 lei va fi 72,346 mil lei</t>
  </si>
  <si>
    <t>Nr. proiecte in selectie</t>
  </si>
  <si>
    <t>Data inchidere apel, LL/ZZ/AA</t>
  </si>
  <si>
    <t>% acoperire alocare apel/regiune</t>
  </si>
  <si>
    <t>Alocare apel/regiuneMil LEI</t>
  </si>
  <si>
    <t>CONTRACTE SEMNATE</t>
  </si>
  <si>
    <t>Nr</t>
  </si>
  <si>
    <t>POR/2016/5/5.1/1</t>
  </si>
  <si>
    <t>5.1</t>
  </si>
  <si>
    <t>2.1.A</t>
  </si>
  <si>
    <t>2.1.A/2016</t>
  </si>
  <si>
    <t>01/27/2017</t>
  </si>
  <si>
    <t>11/25/2016</t>
  </si>
  <si>
    <t>3.1.A</t>
  </si>
  <si>
    <t>POR/2016/3/3.1/A/1</t>
  </si>
  <si>
    <t>11/16/2016</t>
  </si>
  <si>
    <t>5.2</t>
  </si>
  <si>
    <t>POR/2016/5/5.2/1</t>
  </si>
  <si>
    <t>6.1</t>
  </si>
  <si>
    <t>POR 2016/6/6.1/1</t>
  </si>
  <si>
    <t>7.1</t>
  </si>
  <si>
    <t>POR/2016/7/7.1/1</t>
  </si>
  <si>
    <t>Curs InforEuro Iulie 2016</t>
  </si>
</sst>
</file>

<file path=xl/styles.xml><?xml version="1.0" encoding="utf-8"?>
<styleSheet xmlns="http://schemas.openxmlformats.org/spreadsheetml/2006/main">
  <numFmts count="28">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_(\$* #,##0_);_(\$* \(#,##0\);_(\$* &quot;-&quot;_);_(@_)"/>
    <numFmt numFmtId="173" formatCode="_(* #,##0.00_);_(* \(#,##0.00\);_(* &quot;-&quot;??_);_(@_)"/>
    <numFmt numFmtId="174" formatCode="_(\$* #,##0.00_);_(\$* \(#,##0.00\);_(\$* &quot;-&quot;??_);_(@_)"/>
    <numFmt numFmtId="175" formatCode="dd\.mm\.yyyy\ "/>
    <numFmt numFmtId="176" formatCode="#,##0.0000"/>
    <numFmt numFmtId="177" formatCode="0.0%"/>
    <numFmt numFmtId="178" formatCode="0.000"/>
    <numFmt numFmtId="179" formatCode="&quot;Yes&quot;;&quot;Yes&quot;;&quot;No&quot;"/>
    <numFmt numFmtId="180" formatCode="&quot;True&quot;;&quot;True&quot;;&quot;False&quot;"/>
    <numFmt numFmtId="181" formatCode="&quot;On&quot;;&quot;On&quot;;&quot;Off&quot;"/>
    <numFmt numFmtId="182" formatCode="[$€-2]\ #,##0.00_);[Red]\([$€-2]\ #,##0.00\)"/>
    <numFmt numFmtId="183" formatCode="#,##0.000"/>
  </numFmts>
  <fonts count="35">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double"/>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style="thin"/>
      <right style="thin"/>
      <top>
        <color indexed="63"/>
      </top>
      <bottom style="thin"/>
    </border>
    <border>
      <left style="thin"/>
      <right style="double"/>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75" fontId="0" fillId="0" borderId="0" applyNumberFormat="0" applyFill="0" applyBorder="0" applyAlignment="0" applyProtection="0"/>
    <xf numFmtId="175"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172" fontId="0" fillId="0" borderId="0">
      <alignment/>
      <protection/>
    </xf>
    <xf numFmtId="173" fontId="0" fillId="0" borderId="0">
      <alignment/>
      <protection/>
    </xf>
    <xf numFmtId="174" fontId="0" fillId="0" borderId="0">
      <alignment/>
      <protection/>
    </xf>
    <xf numFmtId="45" fontId="0" fillId="0" borderId="0">
      <alignment/>
      <protection/>
    </xf>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lignment/>
      <protection/>
    </xf>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34">
    <xf numFmtId="0" fontId="0" fillId="0" borderId="0" xfId="0" applyAlignment="1">
      <alignment/>
    </xf>
    <xf numFmtId="0" fontId="0" fillId="0" borderId="0" xfId="0" applyFont="1" applyAlignment="1">
      <alignment/>
    </xf>
    <xf numFmtId="0" fontId="0" fillId="33" borderId="10" xfId="0" applyFont="1" applyFill="1" applyBorder="1" applyAlignment="1">
      <alignment horizontal="center" vertical="center" wrapText="1"/>
    </xf>
    <xf numFmtId="0" fontId="0" fillId="0" borderId="10" xfId="0" applyFont="1" applyBorder="1" applyAlignment="1">
      <alignment horizontal="center"/>
    </xf>
    <xf numFmtId="0" fontId="0" fillId="0" borderId="10" xfId="0" applyFont="1" applyBorder="1" applyAlignment="1">
      <alignment horizontal="center"/>
    </xf>
    <xf numFmtId="0" fontId="0" fillId="0" borderId="10" xfId="0" applyBorder="1" applyAlignment="1">
      <alignment horizontal="center"/>
    </xf>
    <xf numFmtId="177" fontId="0" fillId="0" borderId="10" xfId="0" applyNumberFormat="1" applyBorder="1" applyAlignment="1">
      <alignment horizontal="center" vertical="center"/>
    </xf>
    <xf numFmtId="0" fontId="0" fillId="34" borderId="0" xfId="0" applyFill="1" applyBorder="1" applyAlignment="1">
      <alignment horizontal="center"/>
    </xf>
    <xf numFmtId="0" fontId="0" fillId="33" borderId="11" xfId="0" applyFont="1" applyFill="1" applyBorder="1" applyAlignment="1">
      <alignment horizontal="center" vertical="center" wrapText="1"/>
    </xf>
    <xf numFmtId="0" fontId="0" fillId="0" borderId="11" xfId="0" applyFont="1" applyBorder="1" applyAlignment="1">
      <alignment horizontal="center"/>
    </xf>
    <xf numFmtId="0" fontId="0" fillId="33" borderId="12" xfId="0" applyFont="1" applyFill="1" applyBorder="1" applyAlignment="1">
      <alignment horizontal="center" vertical="center" wrapText="1"/>
    </xf>
    <xf numFmtId="178" fontId="0" fillId="0" borderId="10" xfId="0" applyNumberFormat="1" applyFont="1" applyBorder="1" applyAlignment="1">
      <alignment horizontal="center"/>
    </xf>
    <xf numFmtId="178" fontId="0" fillId="0" borderId="12" xfId="0" applyNumberFormat="1" applyFont="1" applyBorder="1" applyAlignment="1">
      <alignment horizontal="center"/>
    </xf>
    <xf numFmtId="49" fontId="0" fillId="0" borderId="10" xfId="0" applyNumberFormat="1" applyBorder="1" applyAlignment="1">
      <alignment horizontal="center"/>
    </xf>
    <xf numFmtId="14" fontId="0" fillId="0" borderId="10" xfId="0" applyNumberFormat="1" applyFont="1" applyBorder="1" applyAlignment="1">
      <alignment horizontal="center"/>
    </xf>
    <xf numFmtId="178" fontId="1" fillId="0" borderId="0" xfId="0" applyNumberFormat="1" applyFont="1" applyAlignment="1">
      <alignment horizontal="center"/>
    </xf>
    <xf numFmtId="178" fontId="0" fillId="0" borderId="10" xfId="0" applyNumberFormat="1" applyBorder="1" applyAlignment="1">
      <alignment horizontal="center"/>
    </xf>
    <xf numFmtId="0" fontId="0" fillId="35" borderId="13" xfId="0" applyFont="1" applyFill="1" applyBorder="1" applyAlignment="1">
      <alignment horizontal="center" vertical="center" wrapText="1"/>
    </xf>
    <xf numFmtId="0" fontId="0" fillId="33" borderId="14" xfId="0" applyFont="1" applyFill="1" applyBorder="1" applyAlignment="1">
      <alignment horizontal="center"/>
    </xf>
    <xf numFmtId="0" fontId="0" fillId="33" borderId="14" xfId="0" applyFill="1" applyBorder="1" applyAlignment="1">
      <alignment horizontal="center"/>
    </xf>
    <xf numFmtId="0" fontId="0" fillId="33" borderId="15" xfId="0" applyFill="1" applyBorder="1" applyAlignment="1">
      <alignment horizontal="center"/>
    </xf>
    <xf numFmtId="0" fontId="0" fillId="33" borderId="11" xfId="0" applyFont="1" applyFill="1" applyBorder="1" applyAlignment="1">
      <alignment horizontal="center"/>
    </xf>
    <xf numFmtId="0" fontId="0" fillId="33" borderId="10" xfId="0" applyFill="1" applyBorder="1" applyAlignment="1">
      <alignment horizontal="center"/>
    </xf>
    <xf numFmtId="0" fontId="0" fillId="0" borderId="0" xfId="0" applyAlignment="1">
      <alignment horizontal="left" wrapText="1"/>
    </xf>
    <xf numFmtId="0" fontId="0" fillId="35" borderId="0" xfId="0" applyFill="1" applyAlignment="1">
      <alignment horizontal="center"/>
    </xf>
    <xf numFmtId="49" fontId="0" fillId="0" borderId="16" xfId="0" applyNumberFormat="1" applyFont="1" applyBorder="1" applyAlignment="1">
      <alignment horizontal="center"/>
    </xf>
    <xf numFmtId="0" fontId="0" fillId="0" borderId="16" xfId="0" applyFont="1" applyBorder="1" applyAlignment="1">
      <alignment horizontal="center"/>
    </xf>
    <xf numFmtId="14" fontId="0" fillId="0" borderId="16" xfId="0" applyNumberFormat="1" applyFont="1" applyBorder="1" applyAlignment="1">
      <alignment horizontal="center"/>
    </xf>
    <xf numFmtId="178" fontId="0" fillId="0" borderId="16" xfId="0" applyNumberFormat="1" applyFont="1" applyBorder="1" applyAlignment="1">
      <alignment horizontal="center"/>
    </xf>
    <xf numFmtId="178" fontId="0" fillId="0" borderId="17" xfId="0" applyNumberFormat="1" applyFont="1" applyBorder="1" applyAlignment="1">
      <alignment horizontal="center"/>
    </xf>
    <xf numFmtId="0" fontId="0" fillId="0" borderId="18" xfId="0" applyFont="1" applyBorder="1" applyAlignment="1">
      <alignment horizontal="center"/>
    </xf>
    <xf numFmtId="177" fontId="0" fillId="0" borderId="16" xfId="0" applyNumberFormat="1" applyBorder="1" applyAlignment="1">
      <alignment horizontal="center"/>
    </xf>
    <xf numFmtId="178" fontId="1" fillId="0" borderId="10" xfId="0" applyNumberFormat="1" applyFont="1" applyBorder="1" applyAlignment="1">
      <alignment horizontal="center"/>
    </xf>
    <xf numFmtId="183" fontId="0" fillId="0" borderId="10" xfId="0" applyNumberForma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6"/>
  <sheetViews>
    <sheetView tabSelected="1" zoomScalePageLayoutView="0" workbookViewId="0" topLeftCell="A1">
      <selection activeCell="S16" sqref="S16"/>
    </sheetView>
  </sheetViews>
  <sheetFormatPr defaultColWidth="9.140625" defaultRowHeight="12.75"/>
  <cols>
    <col min="1" max="1" width="9.140625" style="0" customWidth="1"/>
    <col min="2" max="2" width="12.140625" style="0" customWidth="1"/>
    <col min="3" max="3" width="18.00390625" style="0" bestFit="1" customWidth="1"/>
    <col min="4" max="4" width="14.00390625" style="0" customWidth="1"/>
    <col min="5" max="5" width="9.421875" style="0" customWidth="1"/>
    <col min="6" max="6" width="12.00390625" style="0" bestFit="1" customWidth="1"/>
    <col min="7" max="7" width="12.00390625" style="0" customWidth="1"/>
    <col min="8" max="8" width="12.00390625" style="0" bestFit="1" customWidth="1"/>
    <col min="9" max="9" width="10.57421875" style="0" customWidth="1"/>
    <col min="10" max="10" width="10.8515625" style="0" customWidth="1"/>
    <col min="11" max="11" width="11.28125" style="0" customWidth="1"/>
    <col min="14" max="14" width="11.421875" style="0" customWidth="1"/>
    <col min="15" max="15" width="11.140625" style="0" customWidth="1"/>
    <col min="16" max="16" width="16.00390625" style="0" customWidth="1"/>
  </cols>
  <sheetData>
    <row r="1" spans="1:13" ht="12.75">
      <c r="A1" s="1"/>
      <c r="B1" s="1"/>
      <c r="C1" s="1"/>
      <c r="D1" s="1"/>
      <c r="E1" s="18" t="s">
        <v>4</v>
      </c>
      <c r="F1" s="19"/>
      <c r="G1" s="19"/>
      <c r="H1" s="20"/>
      <c r="I1" s="21" t="s">
        <v>5</v>
      </c>
      <c r="J1" s="22"/>
      <c r="K1" s="22"/>
      <c r="L1" s="22"/>
      <c r="M1" s="7"/>
    </row>
    <row r="2" spans="1:16" ht="39.75" customHeight="1">
      <c r="A2" s="2" t="s">
        <v>0</v>
      </c>
      <c r="B2" s="2" t="s">
        <v>1</v>
      </c>
      <c r="C2" s="2" t="s">
        <v>2</v>
      </c>
      <c r="D2" s="2" t="s">
        <v>19</v>
      </c>
      <c r="E2" s="2" t="s">
        <v>9</v>
      </c>
      <c r="F2" s="2" t="s">
        <v>6</v>
      </c>
      <c r="G2" s="2" t="s">
        <v>7</v>
      </c>
      <c r="H2" s="10" t="s">
        <v>8</v>
      </c>
      <c r="I2" s="8" t="s">
        <v>3</v>
      </c>
      <c r="J2" s="2" t="s">
        <v>10</v>
      </c>
      <c r="K2" s="2" t="s">
        <v>7</v>
      </c>
      <c r="L2" s="2" t="s">
        <v>11</v>
      </c>
      <c r="M2" s="2" t="s">
        <v>18</v>
      </c>
      <c r="N2" s="2" t="s">
        <v>21</v>
      </c>
      <c r="O2" s="2" t="s">
        <v>20</v>
      </c>
      <c r="P2" s="17" t="s">
        <v>39</v>
      </c>
    </row>
    <row r="3" spans="1:15" ht="15.75" customHeight="1">
      <c r="A3" s="4">
        <v>2</v>
      </c>
      <c r="B3" s="25" t="s">
        <v>26</v>
      </c>
      <c r="C3" s="26" t="s">
        <v>27</v>
      </c>
      <c r="D3" s="27" t="s">
        <v>28</v>
      </c>
      <c r="E3" s="26">
        <v>0</v>
      </c>
      <c r="F3" s="28">
        <v>0</v>
      </c>
      <c r="G3" s="28">
        <v>0</v>
      </c>
      <c r="H3" s="29">
        <v>0</v>
      </c>
      <c r="I3" s="30">
        <v>0</v>
      </c>
      <c r="J3" s="28">
        <v>0</v>
      </c>
      <c r="K3" s="28">
        <v>0</v>
      </c>
      <c r="L3" s="29">
        <v>0</v>
      </c>
      <c r="M3" s="26">
        <v>0</v>
      </c>
      <c r="N3" s="15">
        <f>40.99*P5</f>
        <v>185.49204699999999</v>
      </c>
      <c r="O3" s="31">
        <v>0</v>
      </c>
    </row>
    <row r="4" spans="1:15" ht="15.75" customHeight="1">
      <c r="A4" s="4">
        <v>3</v>
      </c>
      <c r="B4" s="25" t="s">
        <v>30</v>
      </c>
      <c r="C4" s="26" t="s">
        <v>31</v>
      </c>
      <c r="D4" s="27" t="s">
        <v>32</v>
      </c>
      <c r="E4" s="26">
        <v>0</v>
      </c>
      <c r="F4" s="28">
        <v>0</v>
      </c>
      <c r="G4" s="28">
        <v>0</v>
      </c>
      <c r="H4" s="29">
        <v>0</v>
      </c>
      <c r="I4" s="30">
        <v>0</v>
      </c>
      <c r="J4" s="28">
        <v>0</v>
      </c>
      <c r="K4" s="28">
        <v>0</v>
      </c>
      <c r="L4" s="29">
        <v>0</v>
      </c>
      <c r="M4" s="26">
        <v>0</v>
      </c>
      <c r="N4" s="32">
        <f>63.79*P5</f>
        <v>288.668887</v>
      </c>
      <c r="O4" s="31">
        <v>0</v>
      </c>
    </row>
    <row r="5" spans="1:16" ht="15">
      <c r="A5" s="4">
        <v>5</v>
      </c>
      <c r="B5" s="25" t="s">
        <v>25</v>
      </c>
      <c r="C5" s="26" t="s">
        <v>24</v>
      </c>
      <c r="D5" s="27" t="s">
        <v>29</v>
      </c>
      <c r="E5" s="26">
        <v>1</v>
      </c>
      <c r="F5" s="28">
        <v>12.224</v>
      </c>
      <c r="G5" s="28">
        <v>12.224</v>
      </c>
      <c r="H5" s="29">
        <v>11.74</v>
      </c>
      <c r="I5" s="30">
        <v>1</v>
      </c>
      <c r="J5" s="28">
        <v>12.224</v>
      </c>
      <c r="K5" s="28">
        <v>12.224</v>
      </c>
      <c r="L5" s="29">
        <v>11.74</v>
      </c>
      <c r="M5" s="26">
        <f>E5-I5</f>
        <v>0</v>
      </c>
      <c r="N5" s="32">
        <f>42.86*P5</f>
        <v>193.95435799999998</v>
      </c>
      <c r="O5" s="31">
        <f>(H5-L5)/N5</f>
        <v>0</v>
      </c>
      <c r="P5" s="24">
        <v>4.5253</v>
      </c>
    </row>
    <row r="6" spans="1:15" ht="15">
      <c r="A6" s="5">
        <v>5</v>
      </c>
      <c r="B6" s="13" t="s">
        <v>33</v>
      </c>
      <c r="C6" s="26" t="s">
        <v>34</v>
      </c>
      <c r="D6" s="27" t="s">
        <v>29</v>
      </c>
      <c r="E6" s="4">
        <v>0</v>
      </c>
      <c r="F6" s="11">
        <v>0</v>
      </c>
      <c r="G6" s="11">
        <v>0</v>
      </c>
      <c r="H6" s="12">
        <v>0</v>
      </c>
      <c r="I6" s="9">
        <v>0</v>
      </c>
      <c r="J6" s="11">
        <v>0</v>
      </c>
      <c r="K6" s="11">
        <v>0</v>
      </c>
      <c r="L6" s="11">
        <v>0</v>
      </c>
      <c r="M6" s="4">
        <v>0</v>
      </c>
      <c r="N6" s="32">
        <f>15.75*P5</f>
        <v>71.27347499999999</v>
      </c>
      <c r="O6" s="6">
        <v>0</v>
      </c>
    </row>
    <row r="7" spans="1:15" ht="15">
      <c r="A7" s="5">
        <v>6</v>
      </c>
      <c r="B7" s="13" t="s">
        <v>35</v>
      </c>
      <c r="C7" s="26" t="s">
        <v>36</v>
      </c>
      <c r="D7" s="27" t="s">
        <v>32</v>
      </c>
      <c r="E7" s="4">
        <v>0</v>
      </c>
      <c r="F7" s="11">
        <v>0</v>
      </c>
      <c r="G7" s="11">
        <v>0</v>
      </c>
      <c r="H7" s="12">
        <v>0</v>
      </c>
      <c r="I7" s="9">
        <v>0</v>
      </c>
      <c r="J7" s="11">
        <v>0</v>
      </c>
      <c r="K7" s="11">
        <v>0</v>
      </c>
      <c r="L7" s="11">
        <v>0</v>
      </c>
      <c r="M7" s="4">
        <v>0</v>
      </c>
      <c r="N7" s="32">
        <f>139.16*P5</f>
        <v>629.7407479999999</v>
      </c>
      <c r="O7" s="6">
        <v>0</v>
      </c>
    </row>
    <row r="8" spans="1:15" ht="15">
      <c r="A8" s="5">
        <v>7</v>
      </c>
      <c r="B8" s="13" t="s">
        <v>37</v>
      </c>
      <c r="C8" s="26" t="s">
        <v>38</v>
      </c>
      <c r="D8" s="14">
        <v>42412</v>
      </c>
      <c r="E8" s="4">
        <v>0</v>
      </c>
      <c r="F8" s="11">
        <v>0</v>
      </c>
      <c r="G8" s="11">
        <v>0</v>
      </c>
      <c r="H8" s="12">
        <v>0</v>
      </c>
      <c r="I8" s="9">
        <v>0</v>
      </c>
      <c r="J8" s="11">
        <v>0</v>
      </c>
      <c r="K8" s="11">
        <v>0</v>
      </c>
      <c r="L8" s="11">
        <v>0</v>
      </c>
      <c r="M8" s="4">
        <v>0</v>
      </c>
      <c r="N8" s="32">
        <f>17.05*P5</f>
        <v>77.156365</v>
      </c>
      <c r="O8" s="6">
        <v>0</v>
      </c>
    </row>
    <row r="9" spans="1:15" ht="12.75">
      <c r="A9" s="5"/>
      <c r="B9" s="13"/>
      <c r="C9" s="5"/>
      <c r="D9" s="3"/>
      <c r="E9" s="4"/>
      <c r="F9" s="11"/>
      <c r="G9" s="11"/>
      <c r="H9" s="12"/>
      <c r="I9" s="9"/>
      <c r="J9" s="11"/>
      <c r="K9" s="11"/>
      <c r="L9" s="11"/>
      <c r="M9" s="4"/>
      <c r="N9" s="16"/>
      <c r="O9" s="6"/>
    </row>
    <row r="10" spans="1:15" ht="12.75">
      <c r="A10" s="5"/>
      <c r="B10" s="13"/>
      <c r="C10" s="5"/>
      <c r="D10" s="3"/>
      <c r="E10" s="4"/>
      <c r="F10" s="11"/>
      <c r="G10" s="11"/>
      <c r="H10" s="12"/>
      <c r="I10" s="9"/>
      <c r="J10" s="11"/>
      <c r="K10" s="11"/>
      <c r="L10" s="11"/>
      <c r="M10" s="4"/>
      <c r="N10" s="16"/>
      <c r="O10" s="6"/>
    </row>
    <row r="11" spans="1:15" ht="12.75">
      <c r="A11" s="5"/>
      <c r="B11" s="13"/>
      <c r="C11" s="5"/>
      <c r="D11" s="3"/>
      <c r="E11" s="4"/>
      <c r="F11" s="11"/>
      <c r="G11" s="11"/>
      <c r="H11" s="12"/>
      <c r="I11" s="9"/>
      <c r="J11" s="11"/>
      <c r="K11" s="11"/>
      <c r="L11" s="11"/>
      <c r="M11" s="4"/>
      <c r="N11" s="16"/>
      <c r="O11" s="6"/>
    </row>
    <row r="12" spans="1:15" ht="12.75">
      <c r="A12" s="5"/>
      <c r="B12" s="13"/>
      <c r="C12" s="5"/>
      <c r="D12" s="3"/>
      <c r="E12" s="4"/>
      <c r="F12" s="11"/>
      <c r="G12" s="11"/>
      <c r="H12" s="12"/>
      <c r="I12" s="9"/>
      <c r="J12" s="11"/>
      <c r="K12" s="11"/>
      <c r="L12" s="11"/>
      <c r="M12" s="4"/>
      <c r="N12" s="16"/>
      <c r="O12" s="6"/>
    </row>
    <row r="13" spans="1:15" ht="12.75">
      <c r="A13" s="5"/>
      <c r="B13" s="13"/>
      <c r="C13" s="5"/>
      <c r="D13" s="3"/>
      <c r="E13" s="4"/>
      <c r="F13" s="11"/>
      <c r="G13" s="11"/>
      <c r="H13" s="12"/>
      <c r="I13" s="9"/>
      <c r="J13" s="11"/>
      <c r="K13" s="11"/>
      <c r="L13" s="11"/>
      <c r="M13" s="4"/>
      <c r="N13" s="16"/>
      <c r="O13" s="6"/>
    </row>
    <row r="14" spans="1:15" ht="12.75">
      <c r="A14" s="5"/>
      <c r="B14" s="13"/>
      <c r="C14" s="5"/>
      <c r="D14" s="3"/>
      <c r="E14" s="4"/>
      <c r="F14" s="11"/>
      <c r="G14" s="11"/>
      <c r="H14" s="12"/>
      <c r="I14" s="9"/>
      <c r="J14" s="11"/>
      <c r="K14" s="11"/>
      <c r="L14" s="11"/>
      <c r="M14" s="4"/>
      <c r="N14" s="16"/>
      <c r="O14" s="6"/>
    </row>
    <row r="15" spans="1:15" ht="12.75">
      <c r="A15" s="5"/>
      <c r="B15" s="13"/>
      <c r="C15" s="5"/>
      <c r="D15" s="3"/>
      <c r="E15" s="4"/>
      <c r="F15" s="11"/>
      <c r="G15" s="11"/>
      <c r="H15" s="12"/>
      <c r="I15" s="9"/>
      <c r="J15" s="11"/>
      <c r="K15" s="11"/>
      <c r="L15" s="11"/>
      <c r="M15" s="4"/>
      <c r="N15" s="16"/>
      <c r="O15" s="6"/>
    </row>
    <row r="16" spans="1:15" ht="12.75">
      <c r="A16" s="5"/>
      <c r="B16" s="13"/>
      <c r="C16" s="5"/>
      <c r="D16" s="3"/>
      <c r="E16" s="4"/>
      <c r="F16" s="11"/>
      <c r="G16" s="11"/>
      <c r="H16" s="12"/>
      <c r="I16" s="9"/>
      <c r="J16" s="11"/>
      <c r="K16" s="11"/>
      <c r="L16" s="11"/>
      <c r="M16" s="4"/>
      <c r="N16" s="16"/>
      <c r="O16" s="6"/>
    </row>
  </sheetData>
  <sheetProtection/>
  <mergeCells count="2">
    <mergeCell ref="E1:H1"/>
    <mergeCell ref="I1:L1"/>
  </mergeCells>
  <printOptions/>
  <pageMargins left="0.75" right="0.75" top="1" bottom="1" header="0.5" footer="0.5"/>
  <pageSetup horizontalDpi="600" verticalDpi="600" orientation="portrait" paperSize="10" r:id="rId1"/>
</worksheet>
</file>

<file path=xl/worksheets/sheet2.xml><?xml version="1.0" encoding="utf-8"?>
<worksheet xmlns="http://schemas.openxmlformats.org/spreadsheetml/2006/main" xmlns:r="http://schemas.openxmlformats.org/officeDocument/2006/relationships">
  <dimension ref="A1:G6"/>
  <sheetViews>
    <sheetView zoomScalePageLayoutView="0" workbookViewId="0" topLeftCell="A1">
      <selection activeCell="A1" sqref="A1:G1"/>
    </sheetView>
  </sheetViews>
  <sheetFormatPr defaultColWidth="9.140625" defaultRowHeight="12.75"/>
  <sheetData>
    <row r="1" spans="1:7" ht="39" customHeight="1">
      <c r="A1" s="23" t="s">
        <v>12</v>
      </c>
      <c r="B1" s="23"/>
      <c r="C1" s="23"/>
      <c r="D1" s="23"/>
      <c r="E1" s="23"/>
      <c r="F1" s="23"/>
      <c r="G1" s="23"/>
    </row>
    <row r="2" spans="1:7" ht="40.5" customHeight="1">
      <c r="A2" s="23" t="s">
        <v>13</v>
      </c>
      <c r="B2" s="23"/>
      <c r="C2" s="23"/>
      <c r="D2" s="23"/>
      <c r="E2" s="23"/>
      <c r="F2" s="23"/>
      <c r="G2" s="23"/>
    </row>
    <row r="3" spans="1:7" ht="24.75" customHeight="1">
      <c r="A3" s="23" t="s">
        <v>14</v>
      </c>
      <c r="B3" s="23"/>
      <c r="C3" s="23"/>
      <c r="D3" s="23"/>
      <c r="E3" s="23"/>
      <c r="F3" s="23"/>
      <c r="G3" s="23"/>
    </row>
    <row r="4" spans="1:7" ht="27" customHeight="1">
      <c r="A4" s="23" t="s">
        <v>15</v>
      </c>
      <c r="B4" s="23"/>
      <c r="C4" s="23"/>
      <c r="D4" s="23"/>
      <c r="E4" s="23"/>
      <c r="F4" s="23"/>
      <c r="G4" s="23"/>
    </row>
    <row r="5" ht="13.5" customHeight="1">
      <c r="A5" t="s">
        <v>16</v>
      </c>
    </row>
    <row r="6" ht="12.75">
      <c r="A6" t="s">
        <v>17</v>
      </c>
    </row>
  </sheetData>
  <sheetProtection/>
  <mergeCells count="4">
    <mergeCell ref="A1:G1"/>
    <mergeCell ref="A2:G2"/>
    <mergeCell ref="A3:G3"/>
    <mergeCell ref="A4:G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15"/>
  <sheetViews>
    <sheetView zoomScalePageLayoutView="0" workbookViewId="0" topLeftCell="A1">
      <selection activeCell="M8" sqref="M8"/>
    </sheetView>
  </sheetViews>
  <sheetFormatPr defaultColWidth="9.140625" defaultRowHeight="12.75"/>
  <cols>
    <col min="1" max="1" width="9.140625" style="0" customWidth="1"/>
    <col min="2" max="2" width="12.140625" style="0" customWidth="1"/>
    <col min="3" max="3" width="18.00390625" style="0" bestFit="1" customWidth="1"/>
    <col min="4" max="4" width="14.00390625" style="0" customWidth="1"/>
    <col min="5" max="5" width="9.421875" style="0" customWidth="1"/>
    <col min="6" max="6" width="10.140625" style="0" customWidth="1"/>
    <col min="7" max="7" width="12.00390625" style="0" customWidth="1"/>
    <col min="8" max="8" width="11.8515625" style="0" customWidth="1"/>
    <col min="9" max="9" width="11.421875" style="0" customWidth="1"/>
    <col min="10" max="10" width="11.140625" style="0" customWidth="1"/>
  </cols>
  <sheetData>
    <row r="1" spans="1:8" ht="12.75">
      <c r="A1" s="1"/>
      <c r="B1" s="1"/>
      <c r="C1" s="1"/>
      <c r="D1" s="1"/>
      <c r="E1" s="18" t="s">
        <v>22</v>
      </c>
      <c r="F1" s="19"/>
      <c r="G1" s="19"/>
      <c r="H1" s="19"/>
    </row>
    <row r="2" spans="1:10" ht="39.75" customHeight="1">
      <c r="A2" s="2" t="s">
        <v>0</v>
      </c>
      <c r="B2" s="2" t="s">
        <v>1</v>
      </c>
      <c r="C2" s="2" t="s">
        <v>2</v>
      </c>
      <c r="D2" s="2" t="s">
        <v>19</v>
      </c>
      <c r="E2" s="2" t="s">
        <v>23</v>
      </c>
      <c r="F2" s="2" t="s">
        <v>6</v>
      </c>
      <c r="G2" s="2" t="s">
        <v>7</v>
      </c>
      <c r="H2" s="2" t="s">
        <v>8</v>
      </c>
      <c r="I2" s="2" t="s">
        <v>21</v>
      </c>
      <c r="J2" s="2" t="s">
        <v>20</v>
      </c>
    </row>
    <row r="3" spans="1:10" ht="12.75">
      <c r="A3" s="4">
        <v>2</v>
      </c>
      <c r="B3" s="25" t="s">
        <v>26</v>
      </c>
      <c r="C3" s="26" t="s">
        <v>27</v>
      </c>
      <c r="D3" s="27" t="s">
        <v>28</v>
      </c>
      <c r="E3" s="4">
        <v>0</v>
      </c>
      <c r="F3" s="4">
        <v>0</v>
      </c>
      <c r="G3" s="4">
        <v>0</v>
      </c>
      <c r="H3" s="4">
        <v>0</v>
      </c>
      <c r="I3" s="33">
        <f>'LUNA IULIE 2016'!N3</f>
        <v>185.49204699999999</v>
      </c>
      <c r="J3" s="6">
        <v>0</v>
      </c>
    </row>
    <row r="4" spans="1:10" ht="12.75">
      <c r="A4" s="4">
        <v>3</v>
      </c>
      <c r="B4" s="25" t="s">
        <v>30</v>
      </c>
      <c r="C4" s="26" t="s">
        <v>31</v>
      </c>
      <c r="D4" s="27" t="s">
        <v>32</v>
      </c>
      <c r="E4" s="4">
        <v>0</v>
      </c>
      <c r="F4" s="4">
        <v>0</v>
      </c>
      <c r="G4" s="4">
        <v>0</v>
      </c>
      <c r="H4" s="4">
        <v>0</v>
      </c>
      <c r="I4" s="33">
        <f>'LUNA IULIE 2016'!N4</f>
        <v>288.668887</v>
      </c>
      <c r="J4" s="6">
        <v>0</v>
      </c>
    </row>
    <row r="5" spans="1:10" ht="12.75">
      <c r="A5" s="4">
        <v>5</v>
      </c>
      <c r="B5" s="25" t="s">
        <v>25</v>
      </c>
      <c r="C5" s="26" t="s">
        <v>24</v>
      </c>
      <c r="D5" s="27" t="s">
        <v>29</v>
      </c>
      <c r="E5" s="4">
        <v>0</v>
      </c>
      <c r="F5" s="4">
        <v>0</v>
      </c>
      <c r="G5" s="4">
        <v>0</v>
      </c>
      <c r="H5" s="4">
        <v>0</v>
      </c>
      <c r="I5" s="33">
        <f>'LUNA IULIE 2016'!N5</f>
        <v>193.95435799999998</v>
      </c>
      <c r="J5" s="6">
        <v>0</v>
      </c>
    </row>
    <row r="6" spans="1:10" ht="12.75">
      <c r="A6" s="5">
        <v>5</v>
      </c>
      <c r="B6" s="13" t="s">
        <v>33</v>
      </c>
      <c r="C6" s="26" t="s">
        <v>34</v>
      </c>
      <c r="D6" s="27" t="s">
        <v>29</v>
      </c>
      <c r="E6" s="4">
        <v>0</v>
      </c>
      <c r="F6" s="4">
        <v>0</v>
      </c>
      <c r="G6" s="4">
        <v>0</v>
      </c>
      <c r="H6" s="4">
        <v>0</v>
      </c>
      <c r="I6" s="33">
        <f>'LUNA IULIE 2016'!N6</f>
        <v>71.27347499999999</v>
      </c>
      <c r="J6" s="6">
        <v>0</v>
      </c>
    </row>
    <row r="7" spans="1:10" ht="12.75">
      <c r="A7" s="5">
        <v>6</v>
      </c>
      <c r="B7" s="13" t="s">
        <v>35</v>
      </c>
      <c r="C7" s="26" t="s">
        <v>36</v>
      </c>
      <c r="D7" s="27" t="s">
        <v>32</v>
      </c>
      <c r="E7" s="4">
        <v>0</v>
      </c>
      <c r="F7" s="4">
        <v>0</v>
      </c>
      <c r="G7" s="4">
        <v>0</v>
      </c>
      <c r="H7" s="4">
        <v>0</v>
      </c>
      <c r="I7" s="33">
        <f>'LUNA IULIE 2016'!N7</f>
        <v>629.7407479999999</v>
      </c>
      <c r="J7" s="6">
        <v>0</v>
      </c>
    </row>
    <row r="8" spans="1:10" ht="12.75">
      <c r="A8" s="5">
        <v>7</v>
      </c>
      <c r="B8" s="13" t="s">
        <v>37</v>
      </c>
      <c r="C8" s="26" t="s">
        <v>38</v>
      </c>
      <c r="D8" s="14">
        <v>42412</v>
      </c>
      <c r="E8" s="4">
        <v>0</v>
      </c>
      <c r="F8" s="4">
        <v>0</v>
      </c>
      <c r="G8" s="4">
        <v>0</v>
      </c>
      <c r="H8" s="4">
        <v>0</v>
      </c>
      <c r="I8" s="33">
        <f>'LUNA IULIE 2016'!N8</f>
        <v>77.156365</v>
      </c>
      <c r="J8" s="6">
        <v>0</v>
      </c>
    </row>
    <row r="9" spans="1:10" ht="12.75">
      <c r="A9" s="5"/>
      <c r="B9" s="5"/>
      <c r="C9" s="5"/>
      <c r="D9" s="3"/>
      <c r="E9" s="4"/>
      <c r="F9" s="4"/>
      <c r="G9" s="4"/>
      <c r="H9" s="4"/>
      <c r="I9" s="5"/>
      <c r="J9" s="6"/>
    </row>
    <row r="10" spans="1:10" ht="12.75">
      <c r="A10" s="5"/>
      <c r="B10" s="5"/>
      <c r="C10" s="5"/>
      <c r="D10" s="3"/>
      <c r="E10" s="4"/>
      <c r="F10" s="4"/>
      <c r="G10" s="4"/>
      <c r="H10" s="4"/>
      <c r="I10" s="5"/>
      <c r="J10" s="6"/>
    </row>
    <row r="11" spans="1:10" ht="12.75">
      <c r="A11" s="5"/>
      <c r="B11" s="5"/>
      <c r="C11" s="5"/>
      <c r="D11" s="3"/>
      <c r="E11" s="4"/>
      <c r="F11" s="4"/>
      <c r="G11" s="4"/>
      <c r="H11" s="4"/>
      <c r="I11" s="5"/>
      <c r="J11" s="6"/>
    </row>
    <row r="12" spans="1:10" ht="12.75">
      <c r="A12" s="5"/>
      <c r="B12" s="5"/>
      <c r="C12" s="5"/>
      <c r="D12" s="3"/>
      <c r="E12" s="4"/>
      <c r="F12" s="4"/>
      <c r="G12" s="4"/>
      <c r="H12" s="4"/>
      <c r="I12" s="5"/>
      <c r="J12" s="6"/>
    </row>
    <row r="13" spans="1:10" ht="12.75">
      <c r="A13" s="5"/>
      <c r="B13" s="5"/>
      <c r="C13" s="5"/>
      <c r="D13" s="3"/>
      <c r="E13" s="4"/>
      <c r="F13" s="4"/>
      <c r="G13" s="4"/>
      <c r="H13" s="4"/>
      <c r="I13" s="5"/>
      <c r="J13" s="6"/>
    </row>
    <row r="14" spans="1:10" ht="12.75">
      <c r="A14" s="5"/>
      <c r="B14" s="5"/>
      <c r="C14" s="5"/>
      <c r="D14" s="3"/>
      <c r="E14" s="4"/>
      <c r="F14" s="4"/>
      <c r="G14" s="4"/>
      <c r="H14" s="4"/>
      <c r="I14" s="5"/>
      <c r="J14" s="6"/>
    </row>
    <row r="15" spans="1:10" ht="12.75">
      <c r="A15" s="5"/>
      <c r="B15" s="5"/>
      <c r="C15" s="5"/>
      <c r="D15" s="3"/>
      <c r="E15" s="4"/>
      <c r="F15" s="4"/>
      <c r="G15" s="4"/>
      <c r="H15" s="4"/>
      <c r="I15" s="5"/>
      <c r="J15" s="6"/>
    </row>
  </sheetData>
  <sheetProtection/>
  <mergeCells count="1">
    <mergeCell ref="E1:H1"/>
  </mergeCells>
  <printOptions/>
  <pageMargins left="0.75" right="0.75" top="1" bottom="1" header="0.5" footer="0.5"/>
  <pageSetup horizontalDpi="600" verticalDpi="600" orientation="portrait" paperSize="1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BOUROSU</dc:creator>
  <cp:keywords/>
  <dc:description/>
  <cp:lastModifiedBy>Murariu Catalina Petronela</cp:lastModifiedBy>
  <dcterms:created xsi:type="dcterms:W3CDTF">2016-06-29T09:37:39Z</dcterms:created>
  <dcterms:modified xsi:type="dcterms:W3CDTF">2016-08-02T14:05:25Z</dcterms:modified>
  <cp:category/>
  <cp:version/>
  <cp:contentType/>
  <cp:contentStatus/>
</cp:coreProperties>
</file>