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LUNA IUNIE 2017" sheetId="1" r:id="rId1"/>
    <sheet name="Dict explicativ" sheetId="2" r:id="rId2"/>
  </sheets>
  <definedNames/>
  <calcPr fullCalcOnLoad="1"/>
</workbook>
</file>

<file path=xl/sharedStrings.xml><?xml version="1.0" encoding="utf-8"?>
<sst xmlns="http://schemas.openxmlformats.org/spreadsheetml/2006/main" count="61" uniqueCount="56">
  <si>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</si>
  <si>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</si>
  <si>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</si>
  <si>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</si>
  <si>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</si>
  <si>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</si>
  <si>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</si>
  <si>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</si>
  <si>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</si>
  <si>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</si>
  <si>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</si>
  <si>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</si>
  <si>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</si>
  <si>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</si>
  <si>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</si>
  <si>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</si>
  <si>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</si>
  <si>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</si>
  <si>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</si>
  <si>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</si>
  <si>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</si>
  <si>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POR/2016/5/5.1/1</t>
  </si>
  <si>
    <t>5.1</t>
  </si>
  <si>
    <t>2.1.A</t>
  </si>
  <si>
    <t>2.1.A/2016</t>
  </si>
  <si>
    <t>3.1.A</t>
  </si>
  <si>
    <t>POR/2016/3/3.1/A/1</t>
  </si>
  <si>
    <t>5.2</t>
  </si>
  <si>
    <t>POR/2016/5/5.2/1</t>
  </si>
  <si>
    <t>6.1</t>
  </si>
  <si>
    <t>POR 2016/6/6.1/1</t>
  </si>
  <si>
    <t>7.1</t>
  </si>
  <si>
    <t>POR/2016/7/7.1/1</t>
  </si>
  <si>
    <t>16.11.2016</t>
  </si>
  <si>
    <t>25.11.2016</t>
  </si>
  <si>
    <t>25.11.2017</t>
  </si>
  <si>
    <t>02.12.2016</t>
  </si>
  <si>
    <t>Din care conforme si eligibile</t>
  </si>
  <si>
    <t>3.1.B</t>
  </si>
  <si>
    <t xml:space="preserve">POR/2016/3/3.1/B/1/7 REGIUNI </t>
  </si>
  <si>
    <t>POR 2016/6/6.1/2</t>
  </si>
  <si>
    <t>2.2</t>
  </si>
  <si>
    <t>POR/102/2/2</t>
  </si>
  <si>
    <t>8.1</t>
  </si>
  <si>
    <t>P.O.R./8/8.1/8.3/A/1</t>
  </si>
  <si>
    <t>Curs InforEuro IUNIE 2017</t>
  </si>
  <si>
    <t>Alocare apel este suma solicitata confom Ghidului solicitantului calculata in lei la cursul InforEuro din luna raportarii</t>
  </si>
  <si>
    <t>POR/2016/5/5.2/2</t>
  </si>
  <si>
    <t>04.05.2017</t>
  </si>
  <si>
    <t>30.08.2017</t>
  </si>
  <si>
    <t>04.09.2017</t>
  </si>
  <si>
    <t>15.10.2017</t>
  </si>
  <si>
    <t>13.07.2017</t>
  </si>
  <si>
    <t>POR/2016/7/7.1/2</t>
  </si>
  <si>
    <t>21.10.2017</t>
  </si>
  <si>
    <t>04.10.2017</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</si>
</sst>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_(\$* #,##0_);_(\$* \(#,##0\);_(\$* &quot;-&quot;_);_(@_)"/>
    <numFmt numFmtId="181" formatCode="_(\$* #,##0.00_);_(\$* \(#,##0.00\);_(\$* &quot;-&quot;??_);_(@_)"/>
    <numFmt numFmtId="182" formatCode="dd\.mm\.yyyy\ "/>
    <numFmt numFmtId="183" formatCode="#,##0.0000"/>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18]d\ mmmm\ yyyy"/>
    <numFmt numFmtId="192" formatCode="[$-409]dddd\,\ mmmm\ d\,\ yyyy"/>
    <numFmt numFmtId="193" formatCode="[$-409]d\-mmm\-yy;@"/>
    <numFmt numFmtId="194" formatCode="[$-409]h:mm:ss\ AM/PM"/>
  </numFmts>
  <fonts count="37">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476A7"/>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color indexed="63"/>
      </left>
      <right style="double"/>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182"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80" fontId="0" fillId="0" borderId="0">
      <alignment/>
      <protection/>
    </xf>
    <xf numFmtId="43" fontId="0" fillId="0" borderId="0">
      <alignment/>
      <protection/>
    </xf>
    <xf numFmtId="181" fontId="0" fillId="0" borderId="0">
      <alignment/>
      <protection/>
    </xf>
    <xf numFmtId="45" fontId="0" fillId="0" borderId="0">
      <alignment/>
      <protection/>
    </xf>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49" fontId="0" fillId="0" borderId="10" xfId="0" applyNumberFormat="1" applyBorder="1" applyAlignment="1">
      <alignment horizontal="center"/>
    </xf>
    <xf numFmtId="185" fontId="0" fillId="0" borderId="10" xfId="0" applyNumberFormat="1" applyBorder="1" applyAlignment="1">
      <alignment horizontal="center"/>
    </xf>
    <xf numFmtId="0" fontId="0" fillId="35" borderId="13" xfId="0" applyFont="1" applyFill="1" applyBorder="1" applyAlignment="1">
      <alignment horizontal="center" vertical="center" wrapText="1"/>
    </xf>
    <xf numFmtId="49" fontId="0" fillId="0" borderId="14" xfId="0" applyNumberFormat="1" applyFont="1" applyBorder="1" applyAlignment="1">
      <alignment horizontal="center"/>
    </xf>
    <xf numFmtId="0" fontId="0" fillId="0" borderId="14" xfId="0" applyFont="1" applyBorder="1" applyAlignment="1">
      <alignment horizontal="center"/>
    </xf>
    <xf numFmtId="185" fontId="0" fillId="0" borderId="14" xfId="0" applyNumberFormat="1" applyFont="1" applyBorder="1" applyAlignment="1">
      <alignment horizontal="center"/>
    </xf>
    <xf numFmtId="185" fontId="0" fillId="0" borderId="15" xfId="0" applyNumberFormat="1" applyFont="1" applyBorder="1" applyAlignment="1">
      <alignment horizontal="center"/>
    </xf>
    <xf numFmtId="0" fontId="0" fillId="0" borderId="16" xfId="0" applyFont="1" applyBorder="1" applyAlignment="1">
      <alignment horizontal="center"/>
    </xf>
    <xf numFmtId="190" fontId="0" fillId="0" borderId="14" xfId="0" applyNumberFormat="1" applyFont="1" applyBorder="1" applyAlignment="1">
      <alignment horizontal="center"/>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xf>
    <xf numFmtId="0" fontId="0" fillId="0" borderId="14" xfId="0" applyFont="1" applyBorder="1" applyAlignment="1">
      <alignment horizontal="center"/>
    </xf>
    <xf numFmtId="49" fontId="0" fillId="34" borderId="14" xfId="0" applyNumberFormat="1" applyFont="1" applyFill="1" applyBorder="1" applyAlignment="1">
      <alignment horizontal="center"/>
    </xf>
    <xf numFmtId="0" fontId="36" fillId="0" borderId="0" xfId="0" applyFont="1" applyAlignment="1">
      <alignment/>
    </xf>
    <xf numFmtId="2" fontId="0" fillId="0" borderId="0" xfId="0" applyNumberFormat="1" applyAlignment="1">
      <alignment/>
    </xf>
    <xf numFmtId="185" fontId="0" fillId="0" borderId="0" xfId="0" applyNumberFormat="1" applyAlignment="1">
      <alignment/>
    </xf>
    <xf numFmtId="49" fontId="0" fillId="34" borderId="10" xfId="0" applyNumberFormat="1" applyFill="1" applyBorder="1" applyAlignment="1">
      <alignment horizontal="center"/>
    </xf>
    <xf numFmtId="0" fontId="0" fillId="34" borderId="14" xfId="0" applyFont="1" applyFill="1" applyBorder="1" applyAlignment="1">
      <alignment horizontal="center"/>
    </xf>
    <xf numFmtId="0" fontId="0" fillId="34" borderId="10" xfId="0" applyFont="1" applyFill="1" applyBorder="1" applyAlignment="1">
      <alignment horizontal="center"/>
    </xf>
    <xf numFmtId="185" fontId="0" fillId="34" borderId="10" xfId="0" applyNumberFormat="1" applyFont="1" applyFill="1" applyBorder="1" applyAlignment="1">
      <alignment horizontal="center"/>
    </xf>
    <xf numFmtId="185" fontId="0" fillId="34" borderId="12" xfId="0" applyNumberFormat="1" applyFont="1" applyFill="1" applyBorder="1" applyAlignment="1">
      <alignment horizontal="center"/>
    </xf>
    <xf numFmtId="0" fontId="0" fillId="34" borderId="11" xfId="0" applyFont="1" applyFill="1" applyBorder="1" applyAlignment="1">
      <alignment horizontal="center"/>
    </xf>
    <xf numFmtId="0" fontId="0" fillId="34" borderId="0" xfId="0" applyFill="1" applyAlignment="1">
      <alignment/>
    </xf>
    <xf numFmtId="0" fontId="0" fillId="0" borderId="14" xfId="0" applyFont="1" applyBorder="1" applyAlignment="1">
      <alignment horizontal="center"/>
    </xf>
    <xf numFmtId="0" fontId="0" fillId="0" borderId="10" xfId="0" applyFont="1" applyBorder="1" applyAlignment="1">
      <alignment horizontal="center"/>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0" fontId="0" fillId="0" borderId="11" xfId="0" applyFont="1" applyBorder="1" applyAlignment="1">
      <alignment horizontal="center"/>
    </xf>
    <xf numFmtId="0" fontId="0" fillId="2" borderId="10" xfId="0" applyFont="1" applyFill="1" applyBorder="1" applyAlignment="1">
      <alignment horizontal="center"/>
    </xf>
    <xf numFmtId="185" fontId="1" fillId="0" borderId="10" xfId="0" applyNumberFormat="1" applyFont="1" applyBorder="1" applyAlignment="1">
      <alignment horizontal="center"/>
    </xf>
    <xf numFmtId="184" fontId="0" fillId="0" borderId="10" xfId="0" applyNumberFormat="1" applyBorder="1" applyAlignment="1">
      <alignment horizontal="center"/>
    </xf>
    <xf numFmtId="185" fontId="1" fillId="34" borderId="10" xfId="0" applyNumberFormat="1" applyFont="1" applyFill="1" applyBorder="1" applyAlignment="1">
      <alignment horizontal="center"/>
    </xf>
    <xf numFmtId="184" fontId="0" fillId="34" borderId="10" xfId="0" applyNumberFormat="1" applyFill="1" applyBorder="1" applyAlignment="1">
      <alignment horizontal="center"/>
    </xf>
    <xf numFmtId="0" fontId="0" fillId="0" borderId="10" xfId="0" applyBorder="1" applyAlignment="1">
      <alignment horizontal="center" vertical="center"/>
    </xf>
    <xf numFmtId="0" fontId="0" fillId="0" borderId="16" xfId="0" applyFont="1" applyBorder="1" applyAlignment="1">
      <alignment horizontal="center"/>
    </xf>
    <xf numFmtId="0" fontId="0" fillId="34" borderId="16" xfId="0" applyFont="1" applyFill="1" applyBorder="1" applyAlignment="1">
      <alignment horizontal="center"/>
    </xf>
    <xf numFmtId="185" fontId="0" fillId="0" borderId="17" xfId="0" applyNumberFormat="1" applyFont="1" applyBorder="1" applyAlignment="1">
      <alignment horizontal="center"/>
    </xf>
    <xf numFmtId="185" fontId="0" fillId="0" borderId="17" xfId="0" applyNumberFormat="1" applyFont="1" applyBorder="1" applyAlignment="1">
      <alignment horizontal="center"/>
    </xf>
    <xf numFmtId="185" fontId="0" fillId="34" borderId="17" xfId="0" applyNumberFormat="1" applyFont="1" applyFill="1" applyBorder="1" applyAlignment="1">
      <alignment horizont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185" fontId="1" fillId="0" borderId="10" xfId="0" applyNumberFormat="1" applyFont="1" applyBorder="1" applyAlignment="1">
      <alignment horizontal="center" vertical="center"/>
    </xf>
    <xf numFmtId="184" fontId="0" fillId="0" borderId="10" xfId="0" applyNumberFormat="1" applyBorder="1" applyAlignment="1">
      <alignment horizontal="center" vertical="center"/>
    </xf>
    <xf numFmtId="0" fontId="0" fillId="33" borderId="19" xfId="0"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PageLayoutView="0" workbookViewId="0" topLeftCell="A1">
      <selection activeCell="D4" sqref="D4"/>
    </sheetView>
  </sheetViews>
  <sheetFormatPr defaultColWidth="9.140625" defaultRowHeight="12.75"/>
  <cols>
    <col min="1" max="1" width="9.140625" style="0" customWidth="1"/>
    <col min="2" max="2" width="12.140625" style="0" customWidth="1"/>
    <col min="3" max="3" width="28.421875" style="0" bestFit="1" customWidth="1"/>
    <col min="4" max="4" width="14.00390625" style="0" customWidth="1"/>
    <col min="5" max="5" width="9.421875" style="0" customWidth="1"/>
    <col min="6" max="6" width="12.57421875" style="0" bestFit="1" customWidth="1"/>
    <col min="7" max="7" width="22.140625" style="0" customWidth="1"/>
    <col min="8" max="8" width="19.57421875" style="0" customWidth="1"/>
    <col min="9" max="9" width="10.57421875" style="0" customWidth="1"/>
    <col min="10" max="10" width="10.8515625" style="0" customWidth="1"/>
    <col min="11" max="11" width="13.57421875" style="0" customWidth="1"/>
    <col min="15" max="15" width="11.421875" style="0" customWidth="1"/>
    <col min="16" max="16" width="11.00390625" style="0" bestFit="1" customWidth="1"/>
    <col min="17" max="17" width="16.00390625" style="0" customWidth="1"/>
  </cols>
  <sheetData>
    <row r="1" spans="1:14" ht="12.75">
      <c r="A1" s="1"/>
      <c r="B1" s="1"/>
      <c r="C1" s="1"/>
      <c r="D1" s="1"/>
      <c r="E1" s="58" t="s">
        <v>4</v>
      </c>
      <c r="F1" s="59"/>
      <c r="G1" s="59"/>
      <c r="H1" s="60"/>
      <c r="I1" s="61" t="s">
        <v>5</v>
      </c>
      <c r="J1" s="62"/>
      <c r="K1" s="62"/>
      <c r="L1" s="62"/>
      <c r="M1" s="6"/>
      <c r="N1" s="6"/>
    </row>
    <row r="2" spans="1:17" ht="39.75" customHeight="1">
      <c r="A2" s="2" t="s">
        <v>0</v>
      </c>
      <c r="B2" s="2" t="s">
        <v>1</v>
      </c>
      <c r="C2" s="2" t="s">
        <v>2</v>
      </c>
      <c r="D2" s="2" t="s">
        <v>18</v>
      </c>
      <c r="E2" s="2" t="s">
        <v>9</v>
      </c>
      <c r="F2" s="2" t="s">
        <v>6</v>
      </c>
      <c r="G2" s="2" t="s">
        <v>7</v>
      </c>
      <c r="H2" s="9" t="s">
        <v>8</v>
      </c>
      <c r="I2" s="7" t="s">
        <v>3</v>
      </c>
      <c r="J2" s="2" t="s">
        <v>10</v>
      </c>
      <c r="K2" s="2" t="s">
        <v>7</v>
      </c>
      <c r="L2" s="2" t="s">
        <v>11</v>
      </c>
      <c r="M2" s="2" t="s">
        <v>17</v>
      </c>
      <c r="N2" s="21" t="s">
        <v>37</v>
      </c>
      <c r="O2" s="2" t="s">
        <v>20</v>
      </c>
      <c r="P2" s="2" t="s">
        <v>19</v>
      </c>
      <c r="Q2" s="14" t="s">
        <v>45</v>
      </c>
    </row>
    <row r="3" spans="1:16" ht="15.75" customHeight="1">
      <c r="A3" s="51">
        <v>2</v>
      </c>
      <c r="B3" s="15" t="s">
        <v>23</v>
      </c>
      <c r="C3" s="16" t="s">
        <v>24</v>
      </c>
      <c r="D3" s="15" t="s">
        <v>48</v>
      </c>
      <c r="E3" s="16">
        <v>482</v>
      </c>
      <c r="F3" s="20">
        <v>479.896</v>
      </c>
      <c r="G3" s="17">
        <v>410.873</v>
      </c>
      <c r="H3" s="18">
        <v>346.774</v>
      </c>
      <c r="I3" s="19">
        <v>134</v>
      </c>
      <c r="J3" s="17">
        <v>131.399</v>
      </c>
      <c r="K3" s="17">
        <v>112.027</v>
      </c>
      <c r="L3" s="18">
        <v>94.155</v>
      </c>
      <c r="M3" s="16">
        <f>E3-I3</f>
        <v>348</v>
      </c>
      <c r="N3" s="22">
        <v>317</v>
      </c>
      <c r="O3" s="41">
        <f>40.99*Q7</f>
        <v>187.16034</v>
      </c>
      <c r="P3" s="42">
        <f aca="true" t="shared" si="0" ref="P3:P14">(H3-L3)/O3</f>
        <v>1.3497464259789227</v>
      </c>
    </row>
    <row r="4" spans="1:16" ht="15.75" customHeight="1">
      <c r="A4" s="53"/>
      <c r="B4" s="15" t="s">
        <v>41</v>
      </c>
      <c r="C4" s="23" t="s">
        <v>42</v>
      </c>
      <c r="D4" s="24" t="s">
        <v>49</v>
      </c>
      <c r="E4" s="16">
        <v>121</v>
      </c>
      <c r="F4" s="20">
        <v>583.666</v>
      </c>
      <c r="G4" s="17">
        <v>501.261</v>
      </c>
      <c r="H4" s="18">
        <v>332.914</v>
      </c>
      <c r="I4" s="19">
        <v>13</v>
      </c>
      <c r="J4" s="17">
        <v>65.685</v>
      </c>
      <c r="K4" s="17">
        <v>56.275</v>
      </c>
      <c r="L4" s="18">
        <v>35.576</v>
      </c>
      <c r="M4" s="16">
        <f>E4-I4</f>
        <v>108</v>
      </c>
      <c r="N4" s="22">
        <v>32</v>
      </c>
      <c r="O4" s="41">
        <f>30.28*Q7</f>
        <v>138.25848</v>
      </c>
      <c r="P4" s="42">
        <f t="shared" si="0"/>
        <v>2.1505950304097077</v>
      </c>
    </row>
    <row r="5" spans="1:16" ht="15.75" customHeight="1">
      <c r="A5" s="51">
        <v>3</v>
      </c>
      <c r="B5" s="15" t="s">
        <v>25</v>
      </c>
      <c r="C5" s="16" t="s">
        <v>26</v>
      </c>
      <c r="D5" s="15" t="s">
        <v>33</v>
      </c>
      <c r="E5" s="16">
        <v>7</v>
      </c>
      <c r="F5" s="17">
        <v>36.289</v>
      </c>
      <c r="G5" s="17">
        <v>34.97</v>
      </c>
      <c r="H5" s="18">
        <v>20.982</v>
      </c>
      <c r="I5" s="19">
        <v>4</v>
      </c>
      <c r="J5" s="17">
        <v>32.923</v>
      </c>
      <c r="K5" s="17">
        <v>31.922</v>
      </c>
      <c r="L5" s="18">
        <v>19.153</v>
      </c>
      <c r="M5" s="16">
        <f>E5-I5</f>
        <v>3</v>
      </c>
      <c r="N5" s="22">
        <v>3</v>
      </c>
      <c r="O5" s="41">
        <f>63.79*Q7</f>
        <v>291.26514</v>
      </c>
      <c r="P5" s="42">
        <f t="shared" si="0"/>
        <v>0.006279501899884074</v>
      </c>
    </row>
    <row r="6" spans="1:16" ht="15.75" customHeight="1">
      <c r="A6" s="53"/>
      <c r="B6" s="15" t="s">
        <v>38</v>
      </c>
      <c r="C6" s="16" t="s">
        <v>39</v>
      </c>
      <c r="D6" s="15" t="s">
        <v>55</v>
      </c>
      <c r="E6" s="16">
        <v>6</v>
      </c>
      <c r="F6" s="17">
        <v>159.417</v>
      </c>
      <c r="G6" s="17">
        <v>128.404</v>
      </c>
      <c r="H6" s="18">
        <v>125.836</v>
      </c>
      <c r="I6" s="19">
        <v>0</v>
      </c>
      <c r="J6" s="17">
        <v>0</v>
      </c>
      <c r="K6" s="17">
        <v>0</v>
      </c>
      <c r="L6" s="11">
        <v>0</v>
      </c>
      <c r="M6" s="16">
        <v>0</v>
      </c>
      <c r="N6" s="22">
        <v>1</v>
      </c>
      <c r="O6" s="41">
        <f>50.85*Q7</f>
        <v>232.1811</v>
      </c>
      <c r="P6" s="42">
        <f t="shared" si="0"/>
        <v>0.5419734853525976</v>
      </c>
    </row>
    <row r="7" spans="1:17" ht="15">
      <c r="A7" s="51">
        <v>5</v>
      </c>
      <c r="B7" s="15" t="s">
        <v>22</v>
      </c>
      <c r="C7" s="16" t="s">
        <v>21</v>
      </c>
      <c r="D7" s="15" t="s">
        <v>34</v>
      </c>
      <c r="E7" s="16">
        <v>74</v>
      </c>
      <c r="F7" s="17">
        <v>955.525</v>
      </c>
      <c r="G7" s="17">
        <v>941.039</v>
      </c>
      <c r="H7" s="18">
        <v>921.82</v>
      </c>
      <c r="I7" s="19">
        <v>40</v>
      </c>
      <c r="J7" s="17">
        <v>547.23</v>
      </c>
      <c r="K7" s="10">
        <v>539.996</v>
      </c>
      <c r="L7" s="48">
        <v>528.798</v>
      </c>
      <c r="M7" s="19">
        <f aca="true" t="shared" si="1" ref="M7:M14">E7-I7</f>
        <v>34</v>
      </c>
      <c r="N7" s="22">
        <v>34</v>
      </c>
      <c r="O7" s="41">
        <f>42.86*Q7</f>
        <v>195.69876</v>
      </c>
      <c r="P7" s="42">
        <f t="shared" si="0"/>
        <v>2.0083009212730834</v>
      </c>
      <c r="Q7" s="25">
        <v>4.566</v>
      </c>
    </row>
    <row r="8" spans="1:16" ht="15" customHeight="1">
      <c r="A8" s="52"/>
      <c r="B8" s="12" t="s">
        <v>27</v>
      </c>
      <c r="C8" s="16" t="s">
        <v>28</v>
      </c>
      <c r="D8" s="15" t="s">
        <v>35</v>
      </c>
      <c r="E8" s="4">
        <v>16</v>
      </c>
      <c r="F8" s="10">
        <v>147.315</v>
      </c>
      <c r="G8" s="10">
        <v>147.108</v>
      </c>
      <c r="H8" s="11">
        <v>144.166</v>
      </c>
      <c r="I8" s="8">
        <v>10</v>
      </c>
      <c r="J8" s="10">
        <v>104.556</v>
      </c>
      <c r="K8" s="10">
        <v>104.365</v>
      </c>
      <c r="L8" s="48">
        <v>102.278</v>
      </c>
      <c r="M8" s="19">
        <f t="shared" si="1"/>
        <v>6</v>
      </c>
      <c r="N8" s="22">
        <v>6</v>
      </c>
      <c r="O8" s="56">
        <f>15.75*Q7</f>
        <v>71.9145</v>
      </c>
      <c r="P8" s="57">
        <f t="shared" si="0"/>
        <v>0.5824694602618385</v>
      </c>
    </row>
    <row r="9" spans="1:16" ht="15" customHeight="1">
      <c r="A9" s="53"/>
      <c r="B9" s="12" t="s">
        <v>27</v>
      </c>
      <c r="C9" s="35" t="s">
        <v>47</v>
      </c>
      <c r="D9" s="15" t="s">
        <v>51</v>
      </c>
      <c r="E9" s="36">
        <v>0</v>
      </c>
      <c r="F9" s="37">
        <v>0</v>
      </c>
      <c r="G9" s="37">
        <v>0</v>
      </c>
      <c r="H9" s="38">
        <v>0</v>
      </c>
      <c r="I9" s="39">
        <v>0</v>
      </c>
      <c r="J9" s="37">
        <v>0</v>
      </c>
      <c r="K9" s="37">
        <v>0</v>
      </c>
      <c r="L9" s="49">
        <v>0</v>
      </c>
      <c r="M9" s="46">
        <v>0</v>
      </c>
      <c r="N9" s="40">
        <v>0</v>
      </c>
      <c r="O9" s="56"/>
      <c r="P9" s="57"/>
    </row>
    <row r="10" spans="1:16" s="34" customFormat="1" ht="15">
      <c r="A10" s="54">
        <v>6</v>
      </c>
      <c r="B10" s="28" t="s">
        <v>29</v>
      </c>
      <c r="C10" s="29" t="s">
        <v>30</v>
      </c>
      <c r="D10" s="24" t="s">
        <v>33</v>
      </c>
      <c r="E10" s="30">
        <v>1</v>
      </c>
      <c r="F10" s="31">
        <v>329.717</v>
      </c>
      <c r="G10" s="31">
        <v>307.885</v>
      </c>
      <c r="H10" s="32">
        <v>301.727</v>
      </c>
      <c r="I10" s="33">
        <v>1</v>
      </c>
      <c r="J10" s="31">
        <v>329.717</v>
      </c>
      <c r="K10" s="31">
        <v>307.885</v>
      </c>
      <c r="L10" s="50">
        <v>301.727</v>
      </c>
      <c r="M10" s="47">
        <f t="shared" si="1"/>
        <v>0</v>
      </c>
      <c r="N10" s="22">
        <v>0</v>
      </c>
      <c r="O10" s="43">
        <f>139.16*Q7</f>
        <v>635.40456</v>
      </c>
      <c r="P10" s="44">
        <f t="shared" si="0"/>
        <v>0</v>
      </c>
    </row>
    <row r="11" spans="1:16" s="34" customFormat="1" ht="15">
      <c r="A11" s="55"/>
      <c r="B11" s="28" t="s">
        <v>29</v>
      </c>
      <c r="C11" s="29" t="s">
        <v>40</v>
      </c>
      <c r="D11" s="24" t="s">
        <v>52</v>
      </c>
      <c r="E11" s="30">
        <v>3</v>
      </c>
      <c r="F11" s="31">
        <v>659.152</v>
      </c>
      <c r="G11" s="31">
        <v>620.647</v>
      </c>
      <c r="H11" s="32">
        <v>608.234</v>
      </c>
      <c r="I11" s="33">
        <v>2</v>
      </c>
      <c r="J11" s="31">
        <v>329.435</v>
      </c>
      <c r="K11" s="31">
        <v>312.762</v>
      </c>
      <c r="L11" s="50">
        <v>306.507</v>
      </c>
      <c r="M11" s="47">
        <v>1</v>
      </c>
      <c r="N11" s="22">
        <v>1</v>
      </c>
      <c r="O11" s="43">
        <f>139.16*Q7</f>
        <v>635.40456</v>
      </c>
      <c r="P11" s="44">
        <f t="shared" si="0"/>
        <v>0.47485809670613643</v>
      </c>
    </row>
    <row r="12" spans="1:16" ht="15" customHeight="1">
      <c r="A12" s="54">
        <v>7</v>
      </c>
      <c r="B12" s="12" t="s">
        <v>31</v>
      </c>
      <c r="C12" s="16" t="s">
        <v>32</v>
      </c>
      <c r="D12" s="15" t="s">
        <v>36</v>
      </c>
      <c r="E12" s="4">
        <v>9</v>
      </c>
      <c r="F12" s="10">
        <v>121.033</v>
      </c>
      <c r="G12" s="10">
        <v>120.809</v>
      </c>
      <c r="H12" s="11">
        <v>118.322</v>
      </c>
      <c r="I12" s="8">
        <v>7</v>
      </c>
      <c r="J12" s="10">
        <v>106.328</v>
      </c>
      <c r="K12" s="10">
        <v>106.124</v>
      </c>
      <c r="L12" s="48">
        <v>103.931</v>
      </c>
      <c r="M12" s="19">
        <f t="shared" si="1"/>
        <v>2</v>
      </c>
      <c r="N12" s="22">
        <v>2</v>
      </c>
      <c r="O12" s="56">
        <f>17.05*Q7</f>
        <v>77.8503</v>
      </c>
      <c r="P12" s="57">
        <f t="shared" si="0"/>
        <v>0.18485477897965716</v>
      </c>
    </row>
    <row r="13" spans="1:16" ht="15" customHeight="1">
      <c r="A13" s="55"/>
      <c r="B13" s="12" t="s">
        <v>31</v>
      </c>
      <c r="C13" s="35" t="s">
        <v>53</v>
      </c>
      <c r="D13" s="15" t="s">
        <v>54</v>
      </c>
      <c r="E13" s="36">
        <v>0</v>
      </c>
      <c r="F13" s="37">
        <v>0</v>
      </c>
      <c r="G13" s="37">
        <v>0</v>
      </c>
      <c r="H13" s="38">
        <v>0</v>
      </c>
      <c r="I13" s="39">
        <v>0</v>
      </c>
      <c r="J13" s="37">
        <v>0</v>
      </c>
      <c r="K13" s="37">
        <v>0</v>
      </c>
      <c r="L13" s="49">
        <v>0</v>
      </c>
      <c r="M13" s="46">
        <v>0</v>
      </c>
      <c r="N13" s="40">
        <v>0</v>
      </c>
      <c r="O13" s="56"/>
      <c r="P13" s="57"/>
    </row>
    <row r="14" spans="1:16" ht="12.75">
      <c r="A14" s="45">
        <v>8</v>
      </c>
      <c r="B14" s="12" t="s">
        <v>43</v>
      </c>
      <c r="C14" s="5" t="s">
        <v>44</v>
      </c>
      <c r="D14" s="3" t="s">
        <v>50</v>
      </c>
      <c r="E14" s="4">
        <v>1</v>
      </c>
      <c r="F14" s="31">
        <v>2.19</v>
      </c>
      <c r="G14" s="31">
        <v>2.183</v>
      </c>
      <c r="H14" s="32">
        <v>2.139</v>
      </c>
      <c r="I14" s="8">
        <v>0</v>
      </c>
      <c r="J14" s="10">
        <v>0</v>
      </c>
      <c r="K14" s="10">
        <v>0</v>
      </c>
      <c r="L14" s="48">
        <v>0</v>
      </c>
      <c r="M14" s="19">
        <f t="shared" si="1"/>
        <v>1</v>
      </c>
      <c r="N14" s="22">
        <v>1</v>
      </c>
      <c r="O14" s="13">
        <f>4.69*Q7</f>
        <v>21.414540000000002</v>
      </c>
      <c r="P14" s="42">
        <f t="shared" si="0"/>
        <v>0.09988540496316986</v>
      </c>
    </row>
    <row r="22" spans="7:8" ht="12.75">
      <c r="G22" s="26"/>
      <c r="H22" s="26"/>
    </row>
    <row r="23" spans="8:10" ht="12.75">
      <c r="H23" s="27"/>
      <c r="J23" s="27"/>
    </row>
    <row r="26" ht="12.75">
      <c r="H26" s="26"/>
    </row>
    <row r="27" ht="12.75">
      <c r="K27" s="26"/>
    </row>
    <row r="28" ht="12.75">
      <c r="H28" s="26"/>
    </row>
    <row r="29" spans="8:10" ht="12.75">
      <c r="H29" s="26"/>
      <c r="I29" s="26"/>
      <c r="J29" s="27"/>
    </row>
  </sheetData>
  <sheetProtection/>
  <mergeCells count="11">
    <mergeCell ref="E1:H1"/>
    <mergeCell ref="I1:L1"/>
    <mergeCell ref="A3:A4"/>
    <mergeCell ref="A5:A6"/>
    <mergeCell ref="A10:A11"/>
    <mergeCell ref="A7:A9"/>
    <mergeCell ref="A12:A13"/>
    <mergeCell ref="O8:O9"/>
    <mergeCell ref="P8:P9"/>
    <mergeCell ref="O12:O13"/>
    <mergeCell ref="P12:P13"/>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G1"/>
    </sheetView>
  </sheetViews>
  <sheetFormatPr defaultColWidth="9.140625" defaultRowHeight="12.75"/>
  <sheetData>
    <row r="1" spans="1:7" ht="39" customHeight="1">
      <c r="A1" s="63" t="s">
        <v>12</v>
      </c>
      <c r="B1" s="63"/>
      <c r="C1" s="63"/>
      <c r="D1" s="63"/>
      <c r="E1" s="63"/>
      <c r="F1" s="63"/>
      <c r="G1" s="63"/>
    </row>
    <row r="2" spans="1:7" ht="40.5" customHeight="1">
      <c r="A2" s="63" t="s">
        <v>13</v>
      </c>
      <c r="B2" s="63"/>
      <c r="C2" s="63"/>
      <c r="D2" s="63"/>
      <c r="E2" s="63"/>
      <c r="F2" s="63"/>
      <c r="G2" s="63"/>
    </row>
    <row r="3" spans="1:7" ht="24.75" customHeight="1">
      <c r="A3" s="63" t="s">
        <v>14</v>
      </c>
      <c r="B3" s="63"/>
      <c r="C3" s="63"/>
      <c r="D3" s="63"/>
      <c r="E3" s="63"/>
      <c r="F3" s="63"/>
      <c r="G3" s="63"/>
    </row>
    <row r="4" spans="1:7" ht="27" customHeight="1">
      <c r="A4" s="63" t="s">
        <v>46</v>
      </c>
      <c r="B4" s="63"/>
      <c r="C4" s="63"/>
      <c r="D4" s="63"/>
      <c r="E4" s="63"/>
      <c r="F4" s="63"/>
      <c r="G4" s="63"/>
    </row>
    <row r="5" ht="13.5" customHeight="1">
      <c r="A5" t="s">
        <v>15</v>
      </c>
    </row>
    <row r="6" ht="12.75">
      <c r="A6" t="s">
        <v>16</v>
      </c>
    </row>
  </sheetData>
  <sheetProtection/>
  <mergeCells count="4">
    <mergeCell ref="A1:G1"/>
    <mergeCell ref="A2:G2"/>
    <mergeCell ref="A3:G3"/>
    <mergeCell ref="A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ifrim cristina</cp:lastModifiedBy>
  <cp:lastPrinted>2016-10-03T10:23:16Z</cp:lastPrinted>
  <dcterms:created xsi:type="dcterms:W3CDTF">2016-06-29T09:37:39Z</dcterms:created>
  <dcterms:modified xsi:type="dcterms:W3CDTF">2017-07-20T10:01:36Z</dcterms:modified>
  <cp:category/>
  <cp:version/>
  <cp:contentType/>
  <cp:contentStatus/>
</cp:coreProperties>
</file>