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25" activeTab="0"/>
  </bookViews>
  <sheets>
    <sheet name="LUNA FEBRUARIE 2019"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<sst xmlns="http://schemas.openxmlformats.org/spreadsheetml/2006/main" count="278" uniqueCount="167">
  <si>
    <t>Axa prioritara</t>
  </si>
  <si>
    <t>Prioritatea de investitii</t>
  </si>
  <si>
    <t>Nr. Apel</t>
  </si>
  <si>
    <t>PROIECTE DEPUSE</t>
  </si>
  <si>
    <t>valoare totala, Mil LEI</t>
  </si>
  <si>
    <t>valoare eligibila, Mil LEI</t>
  </si>
  <si>
    <t>valoare solicitata, 
Mil LEI</t>
  </si>
  <si>
    <t>Nr. proiecte depuse</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</si>
  <si>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</si>
  <si>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</si>
  <si>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</si>
  <si>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</si>
  <si>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</si>
  <si>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</si>
  <si>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</si>
  <si>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 acoperire alocare apel/regiune</t>
  </si>
  <si>
    <t>Alocare apel/regiuneMil LEI</t>
  </si>
  <si>
    <t>CONTRACTE SEMNATE</t>
  </si>
  <si>
    <t>Nr</t>
  </si>
  <si>
    <t>POR/2016/5/5.1/1</t>
  </si>
  <si>
    <t>5.1</t>
  </si>
  <si>
    <t>2.1.A</t>
  </si>
  <si>
    <t>2.1.A/2016</t>
  </si>
  <si>
    <t>3.1.A</t>
  </si>
  <si>
    <t>POR/2016/3/3.1/A/1</t>
  </si>
  <si>
    <t>POR/2016/5/5.2/1</t>
  </si>
  <si>
    <t>6.1</t>
  </si>
  <si>
    <t>POR 2016/6/6.1/1</t>
  </si>
  <si>
    <t>POR/2016/7/7.1/1</t>
  </si>
  <si>
    <t>16.11.2016</t>
  </si>
  <si>
    <t>25.11.2016</t>
  </si>
  <si>
    <t>Din care conforme si eligibile</t>
  </si>
  <si>
    <t>3.1.B</t>
  </si>
  <si>
    <t xml:space="preserve">POR/2016/3/3.1/B/1/7 REGIUNI </t>
  </si>
  <si>
    <t>POR 2016/6/6.1/2</t>
  </si>
  <si>
    <t>2.2</t>
  </si>
  <si>
    <t>POR/102/2/2</t>
  </si>
  <si>
    <t>P.O.R./8/8.1/8.3/A/1</t>
  </si>
  <si>
    <t>POR/8/8.1/8.3/A/1</t>
  </si>
  <si>
    <t>POR/2017/7/7.1/2</t>
  </si>
  <si>
    <t>21.10.2017</t>
  </si>
  <si>
    <t>POR/2016/5/5.2/2</t>
  </si>
  <si>
    <t>15.10.2017</t>
  </si>
  <si>
    <t>04.09.2017</t>
  </si>
  <si>
    <t>04.10.2017</t>
  </si>
  <si>
    <t>−</t>
  </si>
  <si>
    <t xml:space="preserve">Alocare suplimentara disponibila </t>
  </si>
  <si>
    <t>5.2/1</t>
  </si>
  <si>
    <t>5.2/2</t>
  </si>
  <si>
    <t>6.1/1</t>
  </si>
  <si>
    <t>6.1/2</t>
  </si>
  <si>
    <t>7.1/1</t>
  </si>
  <si>
    <t>7.1/2</t>
  </si>
  <si>
    <t>5.2/SUERD</t>
  </si>
  <si>
    <t>7.1/SUERD</t>
  </si>
  <si>
    <t>28.12.2017</t>
  </si>
  <si>
    <t>11.01.2018</t>
  </si>
  <si>
    <t>POR/2017/5/5.2/SUERD/1</t>
  </si>
  <si>
    <t>POR/2017/7/ 7.1/SUERD/1</t>
  </si>
  <si>
    <t>10.1.a</t>
  </si>
  <si>
    <t>10.1 / 10.2</t>
  </si>
  <si>
    <t>POR/10/2017/10/10.1a/7regiuni</t>
  </si>
  <si>
    <t>POR/2017/10/10.1/10.2/7REGIUNI</t>
  </si>
  <si>
    <t>P.O.R./8/8.1/8.3/B/1</t>
  </si>
  <si>
    <t>8.1 / 8.3/A</t>
  </si>
  <si>
    <t>8.1 / 8.3/B</t>
  </si>
  <si>
    <t>3.1.A - 2</t>
  </si>
  <si>
    <t>POR/2016/3/3.1/A/2</t>
  </si>
  <si>
    <t>28.02.2018</t>
  </si>
  <si>
    <t>2.1.B</t>
  </si>
  <si>
    <t>POR/2017/2/2.1/B/1</t>
  </si>
  <si>
    <t>10.1.b</t>
  </si>
  <si>
    <t>POR/10/2017/10/10.1b/7regiuni</t>
  </si>
  <si>
    <t>10.1 / 10.3</t>
  </si>
  <si>
    <t>POR/2017/10/10.1/10.3/7REGIUNI</t>
  </si>
  <si>
    <t>24.07.2018</t>
  </si>
  <si>
    <t>3.2</t>
  </si>
  <si>
    <t>21.05.2018</t>
  </si>
  <si>
    <t xml:space="preserve">POR/2017/3/3.2/1/7 REGIUNI </t>
  </si>
  <si>
    <t>1.569.716</t>
  </si>
  <si>
    <t>1.462.255</t>
  </si>
  <si>
    <t>3.1.C</t>
  </si>
  <si>
    <t>POR/2018/3/3.1/C/1/7Regiuni</t>
  </si>
  <si>
    <t>4.1</t>
  </si>
  <si>
    <t>4.2</t>
  </si>
  <si>
    <t>4.3</t>
  </si>
  <si>
    <t>4.4</t>
  </si>
  <si>
    <t>4.5</t>
  </si>
  <si>
    <t xml:space="preserve">POR/2017/4/4.1/1 </t>
  </si>
  <si>
    <t>POR/AP/2017/4/4.2/1</t>
  </si>
  <si>
    <t>POR/2017/4/4.3/1</t>
  </si>
  <si>
    <t>POR/4/2017/4/4.4/OS 4.4</t>
  </si>
  <si>
    <t>POR/4/2017/4/4.4/OS 4.5</t>
  </si>
  <si>
    <t>3.2/SUERD</t>
  </si>
  <si>
    <t>POR/2017/3/3.2/1/SUERD</t>
  </si>
  <si>
    <t>8.1 / 8.2/B</t>
  </si>
  <si>
    <t>8.1 / 8.3/C</t>
  </si>
  <si>
    <t>P.O.R./2017/8/8.1/8.2.B/1/7 regiuni</t>
  </si>
  <si>
    <t>18.04.2018</t>
  </si>
  <si>
    <t>ALOCARE NATIONALA</t>
  </si>
  <si>
    <t>P.O.R.2017/8/8.1/8.3/C</t>
  </si>
  <si>
    <t>30.03.2018</t>
  </si>
  <si>
    <t>04.05.2017</t>
  </si>
  <si>
    <t>30.08.2017</t>
  </si>
  <si>
    <t>13.07.2017</t>
  </si>
  <si>
    <t>20.04.2018</t>
  </si>
  <si>
    <t>9B</t>
  </si>
  <si>
    <t>POR/2018/13/13.1/1/7 REGIUNI</t>
  </si>
  <si>
    <t>8.1/8.3/A</t>
  </si>
  <si>
    <t>8.1/8.3/B</t>
  </si>
  <si>
    <t>POR/2018/13/13.1/1/SUERD</t>
  </si>
  <si>
    <t>9B/SUERD</t>
  </si>
  <si>
    <t>POR/2017/1/1.1.C./1</t>
  </si>
  <si>
    <t>25.08.2018</t>
  </si>
  <si>
    <t>05.12.2016</t>
  </si>
  <si>
    <t>21.06.2018</t>
  </si>
  <si>
    <t>09.07.2018</t>
  </si>
  <si>
    <t>10.07.2018</t>
  </si>
  <si>
    <t>6.1/3</t>
  </si>
  <si>
    <t>16.07.2018</t>
  </si>
  <si>
    <t>POR/2018/5/5.1/7regiuni/proiecte nefinalizate</t>
  </si>
  <si>
    <t>POR 2018/6/6.1/ 5Proiecte nefinalizate</t>
  </si>
  <si>
    <t>5.1/2</t>
  </si>
  <si>
    <t>PROIECTE RESPINSE si RETRASE</t>
  </si>
  <si>
    <t>Din care nr. Proiecte respinse si retrase</t>
  </si>
  <si>
    <t>alocare conform ghid</t>
  </si>
  <si>
    <t>4.1/2</t>
  </si>
  <si>
    <t>POR/2018/4/4.1/2 Proiecte nefinalizate</t>
  </si>
  <si>
    <t>6.1/4</t>
  </si>
  <si>
    <t>POR 2018/6/6.1/ 6Proiecte nefinalizate</t>
  </si>
  <si>
    <t xml:space="preserve">POR/2018/8/8.1/1/8.2.B/7 regiuni – Nefinalizate </t>
  </si>
  <si>
    <t>POR/2018/8/8.1/1/8.1.A/7 regiuni – Nefinalizate</t>
  </si>
  <si>
    <t>8.1/8.1.A</t>
  </si>
  <si>
    <t>1.1.A</t>
  </si>
  <si>
    <t>1.1.C</t>
  </si>
  <si>
    <t>POR/2018/1/1.1.A./1</t>
  </si>
  <si>
    <t>P.O.R/2018/8/8.1/8.1.A/1/7regiuni</t>
  </si>
  <si>
    <t>18.10.2018</t>
  </si>
  <si>
    <t>07.09.2018</t>
  </si>
  <si>
    <t>01.10.2018</t>
  </si>
  <si>
    <t>8.1/8.2</t>
  </si>
  <si>
    <t>POR/2018/8/8.1/8.2/1-Ambulante</t>
  </si>
  <si>
    <t>21.12.2018</t>
  </si>
  <si>
    <t>29.03.2019</t>
  </si>
  <si>
    <t>POR/10/2018/10/10.1a/APC/7regiuni</t>
  </si>
  <si>
    <t>NA</t>
  </si>
  <si>
    <t>POR/10/2018/10/10.1b/APC/7regiuni</t>
  </si>
  <si>
    <t>29.741</t>
  </si>
  <si>
    <t>09.10.2018</t>
  </si>
  <si>
    <t>17.09.2018</t>
  </si>
  <si>
    <t>20.04.2019</t>
  </si>
  <si>
    <t>Data inchidere apel, ZZ.LL.AA</t>
  </si>
  <si>
    <t>valoare totala,  
Mil LEI</t>
  </si>
  <si>
    <t>439,34 (150%)</t>
  </si>
  <si>
    <t>146,94  (150%)</t>
  </si>
  <si>
    <t>671,27 (150%)</t>
  </si>
  <si>
    <t>604,48 (200%)</t>
  </si>
  <si>
    <t>407,60 (200%)</t>
  </si>
  <si>
    <t>203,80 (200%)</t>
  </si>
  <si>
    <t>115,26 (200%)</t>
  </si>
  <si>
    <t>960,83 (150%)</t>
  </si>
  <si>
    <t>Curs Infor Euro FEBRUARIE 2019</t>
  </si>
  <si>
    <t>25.02.2019</t>
  </si>
  <si>
    <r>
      <t>Alocare apel este suma solicitata confom Ghidului solicitantului calculata in lei la cursul</t>
    </r>
    <r>
      <rPr>
        <sz val="10"/>
        <color indexed="10"/>
        <rFont val="Arial"/>
        <family val="2"/>
      </rPr>
      <t xml:space="preserve"> </t>
    </r>
    <r>
      <rPr>
        <sz val="10"/>
        <rFont val="Arial"/>
        <family val="2"/>
      </rPr>
      <t>InforEuro</t>
    </r>
    <r>
      <rPr>
        <sz val="10"/>
        <color indexed="10"/>
        <rFont val="Arial"/>
        <family val="2"/>
      </rPr>
      <t xml:space="preserve"> </t>
    </r>
    <r>
      <rPr>
        <sz val="10"/>
        <color indexed="8"/>
        <rFont val="Arial"/>
        <family val="2"/>
      </rPr>
      <t>din luna raportarii</t>
    </r>
  </si>
  <si>
    <t>30.08.2018</t>
  </si>
  <si>
    <t>05.07.2018</t>
  </si>
  <si>
    <t>44,62 (200%)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</si>
</sst>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_(\$* #,##0_);_(\$* \(#,##0\);_(\$* &quot;-&quot;_);_(@_)"/>
    <numFmt numFmtId="189" formatCode="_(\$* #,##0.00_);_(\$* \(#,##0.00\);_(\$* &quot;-&quot;??_);_(@_)"/>
    <numFmt numFmtId="190" formatCode="dd\.mm\.yyyy\ "/>
    <numFmt numFmtId="191" formatCode="#,##0.0000"/>
    <numFmt numFmtId="192" formatCode="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418]d\ mmmm\ yyyy"/>
    <numFmt numFmtId="200" formatCode="[$-409]dddd\,\ mmmm\ d\,\ yyyy"/>
    <numFmt numFmtId="201" formatCode="[$-409]d\-mmm\-yy;@"/>
    <numFmt numFmtId="202" formatCode="[$-409]h:mm:ss\ AM/PM"/>
    <numFmt numFmtId="203" formatCode="0.00;[Red]0.00"/>
    <numFmt numFmtId="204" formatCode="0.00000000000"/>
    <numFmt numFmtId="205" formatCode="0.0000"/>
    <numFmt numFmtId="206" formatCode="mmm/yyyy"/>
  </numFmts>
  <fonts count="42">
    <font>
      <sz val="10"/>
      <color indexed="8"/>
      <name val="Arial"/>
      <family val="2"/>
    </font>
    <font>
      <sz val="11"/>
      <color indexed="8"/>
      <name val="Calibri"/>
      <family val="2"/>
    </font>
    <font>
      <sz val="10"/>
      <name val="Arial"/>
      <family val="2"/>
    </font>
    <font>
      <b/>
      <sz val="10"/>
      <color indexed="8"/>
      <name val="Arial"/>
      <family val="2"/>
    </font>
    <font>
      <sz val="10"/>
      <color indexed="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4476A7"/>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double"/>
      <top>
        <color indexed="63"/>
      </top>
      <bottom style="thin"/>
    </border>
  </borders>
  <cellStyleXfs count="62">
    <xf numFmtId="0" fontId="0" fillId="0" borderId="0">
      <alignment/>
      <protection/>
    </xf>
    <xf numFmtId="0" fontId="0" fillId="0" borderId="0" applyNumberFormat="0" applyFill="0" applyBorder="0" applyAlignment="0" applyProtection="0"/>
    <xf numFmtId="190" fontId="0" fillId="0" borderId="0" applyNumberFormat="0" applyFill="0" applyBorder="0" applyAlignment="0" applyProtection="0"/>
    <xf numFmtId="19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88" fontId="0" fillId="0" borderId="0">
      <alignment/>
      <protection/>
    </xf>
    <xf numFmtId="43" fontId="0" fillId="0" borderId="0">
      <alignment/>
      <protection/>
    </xf>
    <xf numFmtId="189" fontId="0" fillId="0" borderId="0">
      <alignment/>
      <protection/>
    </xf>
    <xf numFmtId="45" fontId="0" fillId="0" borderId="0">
      <alignment/>
      <protection/>
    </xf>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7">
    <xf numFmtId="0" fontId="0" fillId="0" borderId="0" xfId="0" applyAlignment="1">
      <alignment/>
    </xf>
    <xf numFmtId="0" fontId="0" fillId="33" borderId="10" xfId="0" applyFill="1" applyBorder="1" applyAlignment="1">
      <alignment horizontal="center" vertical="center" wrapText="1"/>
    </xf>
    <xf numFmtId="0" fontId="0" fillId="0" borderId="10" xfId="0" applyBorder="1" applyAlignment="1">
      <alignment horizontal="center"/>
    </xf>
    <xf numFmtId="0" fontId="0" fillId="34" borderId="0" xfId="0" applyFill="1" applyAlignment="1">
      <alignment horizontal="center"/>
    </xf>
    <xf numFmtId="0" fontId="0" fillId="0" borderId="11" xfId="0" applyFont="1" applyBorder="1" applyAlignment="1">
      <alignment horizontal="center"/>
    </xf>
    <xf numFmtId="193" fontId="0" fillId="0" borderId="10" xfId="0" applyNumberFormat="1" applyFont="1" applyBorder="1" applyAlignment="1">
      <alignment horizontal="center"/>
    </xf>
    <xf numFmtId="193" fontId="0" fillId="0" borderId="12" xfId="0" applyNumberFormat="1" applyFont="1" applyBorder="1" applyAlignment="1">
      <alignment horizontal="center"/>
    </xf>
    <xf numFmtId="49" fontId="0" fillId="0" borderId="10" xfId="0" applyNumberFormat="1" applyBorder="1" applyAlignment="1">
      <alignment horizontal="center"/>
    </xf>
    <xf numFmtId="193" fontId="0" fillId="0" borderId="10" xfId="0" applyNumberFormat="1" applyBorder="1" applyAlignment="1">
      <alignment horizontal="center"/>
    </xf>
    <xf numFmtId="0" fontId="0" fillId="35" borderId="13" xfId="0" applyFill="1" applyBorder="1" applyAlignment="1">
      <alignment horizontal="center" vertical="center" wrapText="1"/>
    </xf>
    <xf numFmtId="49" fontId="0" fillId="0" borderId="14" xfId="0" applyNumberFormat="1" applyBorder="1" applyAlignment="1">
      <alignment horizontal="center"/>
    </xf>
    <xf numFmtId="198" fontId="0" fillId="0" borderId="10" xfId="0" applyNumberFormat="1" applyBorder="1" applyAlignment="1">
      <alignment horizontal="center"/>
    </xf>
    <xf numFmtId="2" fontId="0" fillId="0" borderId="0" xfId="0" applyNumberFormat="1" applyAlignment="1">
      <alignment/>
    </xf>
    <xf numFmtId="193" fontId="0" fillId="0" borderId="0" xfId="0" applyNumberFormat="1" applyAlignment="1">
      <alignment/>
    </xf>
    <xf numFmtId="10" fontId="0" fillId="0" borderId="10" xfId="0" applyNumberFormat="1" applyBorder="1" applyAlignment="1">
      <alignment horizontal="center" vertical="center"/>
    </xf>
    <xf numFmtId="0" fontId="0" fillId="35" borderId="0" xfId="0" applyFill="1" applyAlignment="1">
      <alignment/>
    </xf>
    <xf numFmtId="203" fontId="0" fillId="0" borderId="0" xfId="0" applyNumberFormat="1" applyAlignment="1">
      <alignment/>
    </xf>
    <xf numFmtId="0" fontId="0" fillId="0" borderId="14" xfId="0" applyFont="1" applyBorder="1" applyAlignment="1">
      <alignment horizontal="center"/>
    </xf>
    <xf numFmtId="193" fontId="0" fillId="0" borderId="14" xfId="0" applyNumberFormat="1" applyFont="1" applyBorder="1" applyAlignment="1">
      <alignment horizontal="center"/>
    </xf>
    <xf numFmtId="193" fontId="0" fillId="0" borderId="15" xfId="0" applyNumberFormat="1" applyFont="1" applyBorder="1" applyAlignment="1">
      <alignment horizontal="center"/>
    </xf>
    <xf numFmtId="0" fontId="0" fillId="0" borderId="16" xfId="0" applyFont="1" applyBorder="1" applyAlignment="1">
      <alignment horizontal="center"/>
    </xf>
    <xf numFmtId="193" fontId="1" fillId="0" borderId="11" xfId="0" applyNumberFormat="1" applyFont="1" applyBorder="1" applyAlignment="1">
      <alignment horizontal="center"/>
    </xf>
    <xf numFmtId="192" fontId="0" fillId="0" borderId="14" xfId="0" applyNumberFormat="1" applyBorder="1" applyAlignment="1">
      <alignment horizontal="center"/>
    </xf>
    <xf numFmtId="198" fontId="0" fillId="0" borderId="12" xfId="0" applyNumberFormat="1" applyBorder="1" applyAlignment="1">
      <alignment horizontal="center"/>
    </xf>
    <xf numFmtId="0" fontId="0" fillId="6" borderId="10" xfId="0" applyFont="1" applyFill="1" applyBorder="1" applyAlignment="1">
      <alignment horizontal="center"/>
    </xf>
    <xf numFmtId="0" fontId="0" fillId="6" borderId="0" xfId="0" applyFill="1" applyAlignment="1">
      <alignment/>
    </xf>
    <xf numFmtId="4" fontId="2" fillId="0" borderId="17" xfId="55" applyNumberFormat="1" applyFont="1" applyBorder="1" applyAlignment="1">
      <alignment horizontal="center"/>
      <protection/>
    </xf>
    <xf numFmtId="0" fontId="0" fillId="0" borderId="14" xfId="0" applyFont="1" applyBorder="1" applyAlignment="1">
      <alignment horizontal="center"/>
    </xf>
    <xf numFmtId="198" fontId="0" fillId="0" borderId="14" xfId="0" applyNumberFormat="1" applyBorder="1" applyAlignment="1">
      <alignment horizontal="center"/>
    </xf>
    <xf numFmtId="193" fontId="0" fillId="0" borderId="14" xfId="0" applyNumberFormat="1" applyFont="1" applyBorder="1" applyAlignment="1">
      <alignment horizontal="center"/>
    </xf>
    <xf numFmtId="193" fontId="0" fillId="0" borderId="15" xfId="0" applyNumberFormat="1" applyFont="1" applyBorder="1" applyAlignment="1">
      <alignment horizontal="center"/>
    </xf>
    <xf numFmtId="193" fontId="1" fillId="0" borderId="0" xfId="0" applyNumberFormat="1" applyFont="1" applyAlignment="1">
      <alignment horizontal="center"/>
    </xf>
    <xf numFmtId="0" fontId="0" fillId="0" borderId="16" xfId="0" applyFont="1" applyBorder="1" applyAlignment="1">
      <alignment horizontal="center"/>
    </xf>
    <xf numFmtId="205" fontId="41" fillId="0" borderId="0" xfId="0" applyNumberFormat="1" applyFont="1" applyAlignment="1">
      <alignment/>
    </xf>
    <xf numFmtId="193" fontId="0" fillId="0" borderId="10" xfId="0" applyNumberFormat="1" applyFont="1" applyBorder="1" applyAlignment="1">
      <alignment horizontal="center"/>
    </xf>
    <xf numFmtId="193" fontId="1" fillId="0" borderId="10" xfId="0" applyNumberFormat="1" applyFont="1" applyBorder="1" applyAlignment="1">
      <alignment horizontal="center"/>
    </xf>
    <xf numFmtId="192" fontId="0" fillId="0" borderId="10" xfId="0" applyNumberFormat="1" applyBorder="1" applyAlignment="1">
      <alignment horizontal="center"/>
    </xf>
    <xf numFmtId="0" fontId="0" fillId="0" borderId="14" xfId="0" applyBorder="1" applyAlignment="1">
      <alignment horizontal="center"/>
    </xf>
    <xf numFmtId="0" fontId="0" fillId="36" borderId="0" xfId="0" applyFill="1" applyAlignment="1">
      <alignment/>
    </xf>
    <xf numFmtId="0" fontId="0" fillId="33" borderId="18" xfId="0" applyFill="1" applyBorder="1" applyAlignment="1">
      <alignment horizontal="center"/>
    </xf>
    <xf numFmtId="0" fontId="0" fillId="33" borderId="18" xfId="0" applyFill="1" applyBorder="1" applyAlignment="1">
      <alignment horizontal="center"/>
    </xf>
    <xf numFmtId="0" fontId="0" fillId="0" borderId="0" xfId="0" applyFont="1" applyAlignment="1">
      <alignmen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xf>
    <xf numFmtId="193" fontId="0" fillId="35" borderId="10" xfId="0" applyNumberFormat="1" applyFill="1" applyBorder="1" applyAlignment="1">
      <alignment horizontal="center"/>
    </xf>
    <xf numFmtId="198" fontId="0" fillId="0" borderId="13" xfId="0" applyNumberFormat="1" applyBorder="1" applyAlignment="1">
      <alignment horizontal="center"/>
    </xf>
    <xf numFmtId="1" fontId="0" fillId="0" borderId="0" xfId="0" applyNumberFormat="1" applyAlignment="1">
      <alignment/>
    </xf>
    <xf numFmtId="14" fontId="0" fillId="0" borderId="10" xfId="0" applyNumberFormat="1" applyBorder="1" applyAlignment="1">
      <alignment horizontal="center" vertical="center"/>
    </xf>
    <xf numFmtId="193" fontId="1" fillId="35" borderId="11" xfId="0" applyNumberFormat="1" applyFont="1" applyFill="1" applyBorder="1" applyAlignment="1">
      <alignment horizontal="center"/>
    </xf>
    <xf numFmtId="10" fontId="0" fillId="35" borderId="10" xfId="0" applyNumberFormat="1" applyFill="1" applyBorder="1" applyAlignment="1">
      <alignment horizontal="center" vertical="center"/>
    </xf>
    <xf numFmtId="0" fontId="0" fillId="35" borderId="0" xfId="0" applyFill="1" applyAlignment="1">
      <alignment horizontal="center" vertical="center" wrapText="1"/>
    </xf>
    <xf numFmtId="193" fontId="2" fillId="0" borderId="14" xfId="0" applyNumberFormat="1" applyFont="1" applyBorder="1" applyAlignment="1">
      <alignment horizontal="center"/>
    </xf>
    <xf numFmtId="49" fontId="0" fillId="35" borderId="10" xfId="0" applyNumberFormat="1" applyFill="1" applyBorder="1" applyAlignment="1">
      <alignment horizontal="center"/>
    </xf>
    <xf numFmtId="198" fontId="0" fillId="0" borderId="19" xfId="0" applyNumberFormat="1" applyBorder="1" applyAlignment="1">
      <alignment horizontal="center"/>
    </xf>
    <xf numFmtId="49" fontId="0" fillId="0" borderId="14" xfId="0" applyNumberFormat="1" applyBorder="1" applyAlignment="1">
      <alignment horizontal="center" vertical="center"/>
    </xf>
    <xf numFmtId="193" fontId="0" fillId="0" borderId="14" xfId="0" applyNumberFormat="1" applyFont="1" applyBorder="1" applyAlignment="1">
      <alignment horizontal="center" vertical="center"/>
    </xf>
    <xf numFmtId="193" fontId="0" fillId="0" borderId="15" xfId="0" applyNumberFormat="1" applyFont="1" applyBorder="1" applyAlignment="1">
      <alignment horizontal="center" vertical="center"/>
    </xf>
    <xf numFmtId="0" fontId="0" fillId="0" borderId="16" xfId="0" applyFont="1" applyBorder="1" applyAlignment="1">
      <alignment horizontal="center" vertical="center"/>
    </xf>
    <xf numFmtId="0" fontId="0" fillId="6" borderId="10" xfId="0" applyFont="1" applyFill="1" applyBorder="1" applyAlignment="1">
      <alignment horizontal="center" vertical="center"/>
    </xf>
    <xf numFmtId="193" fontId="1" fillId="0" borderId="11" xfId="0" applyNumberFormat="1" applyFont="1" applyBorder="1" applyAlignment="1">
      <alignment horizontal="center" vertical="center"/>
    </xf>
    <xf numFmtId="192" fontId="0" fillId="0" borderId="14" xfId="0" applyNumberFormat="1" applyBorder="1" applyAlignment="1">
      <alignment horizontal="center" vertical="center"/>
    </xf>
    <xf numFmtId="0" fontId="0" fillId="0" borderId="0" xfId="0" applyAlignment="1">
      <alignment vertical="center"/>
    </xf>
    <xf numFmtId="0" fontId="0" fillId="33" borderId="18" xfId="0" applyFill="1" applyBorder="1" applyAlignment="1">
      <alignment horizontal="center"/>
    </xf>
    <xf numFmtId="0" fontId="0" fillId="0" borderId="0" xfId="0" applyFont="1" applyAlignment="1">
      <alignment wrapText="1"/>
    </xf>
    <xf numFmtId="0" fontId="0" fillId="0" borderId="14" xfId="0" applyFont="1" applyBorder="1" applyAlignment="1">
      <alignment horizontal="center" wrapText="1"/>
    </xf>
    <xf numFmtId="0" fontId="0" fillId="0" borderId="10" xfId="0" applyBorder="1" applyAlignment="1">
      <alignment horizontal="center" wrapText="1"/>
    </xf>
    <xf numFmtId="0" fontId="0" fillId="0" borderId="14" xfId="0" applyFont="1" applyBorder="1" applyAlignment="1">
      <alignment horizontal="center" wrapText="1"/>
    </xf>
    <xf numFmtId="0" fontId="0" fillId="0" borderId="0" xfId="0" applyAlignment="1">
      <alignment wrapText="1"/>
    </xf>
    <xf numFmtId="10" fontId="0" fillId="0" borderId="10" xfId="0" applyNumberFormat="1" applyBorder="1" applyAlignment="1">
      <alignment horizontal="center"/>
    </xf>
    <xf numFmtId="1" fontId="3" fillId="0" borderId="10" xfId="0" applyNumberFormat="1" applyFont="1" applyBorder="1" applyAlignment="1">
      <alignment horizontal="center"/>
    </xf>
    <xf numFmtId="0" fontId="0" fillId="0" borderId="14" xfId="0" applyBorder="1" applyAlignment="1">
      <alignment horizontal="center" wrapText="1"/>
    </xf>
    <xf numFmtId="9" fontId="0" fillId="0" borderId="0" xfId="0" applyNumberFormat="1" applyAlignment="1">
      <alignment/>
    </xf>
    <xf numFmtId="4" fontId="2" fillId="0" borderId="17" xfId="0" applyNumberFormat="1" applyFont="1" applyBorder="1" applyAlignment="1">
      <alignment horizontal="center"/>
    </xf>
    <xf numFmtId="4" fontId="0" fillId="0" borderId="10" xfId="0" applyNumberFormat="1" applyBorder="1" applyAlignment="1">
      <alignment horizontal="center"/>
    </xf>
    <xf numFmtId="0" fontId="0" fillId="0" borderId="14" xfId="0" applyFont="1" applyBorder="1" applyAlignment="1">
      <alignment horizontal="center" vertical="center"/>
    </xf>
    <xf numFmtId="0" fontId="0" fillId="0" borderId="0" xfId="0" applyAlignment="1">
      <alignment horizontal="center"/>
    </xf>
    <xf numFmtId="49" fontId="0" fillId="0" borderId="0" xfId="0" applyNumberFormat="1" applyAlignment="1">
      <alignment horizontal="center"/>
    </xf>
    <xf numFmtId="0" fontId="3" fillId="0" borderId="0" xfId="0" applyFont="1" applyAlignment="1">
      <alignment horizontal="center"/>
    </xf>
    <xf numFmtId="193" fontId="0" fillId="0" borderId="0" xfId="0" applyNumberFormat="1" applyFont="1" applyAlignment="1">
      <alignment horizontal="center"/>
    </xf>
    <xf numFmtId="0" fontId="0" fillId="0" borderId="0" xfId="0" applyFont="1" applyAlignment="1">
      <alignment horizontal="center"/>
    </xf>
    <xf numFmtId="193" fontId="0" fillId="0" borderId="0" xfId="0" applyNumberFormat="1" applyAlignment="1">
      <alignment horizontal="center"/>
    </xf>
    <xf numFmtId="192" fontId="0" fillId="0" borderId="0" xfId="0" applyNumberFormat="1" applyAlignment="1">
      <alignment horizontal="center" vertical="center"/>
    </xf>
    <xf numFmtId="0" fontId="0" fillId="35" borderId="14" xfId="0" applyFill="1" applyBorder="1" applyAlignment="1">
      <alignment horizontal="center"/>
    </xf>
    <xf numFmtId="0" fontId="0" fillId="35" borderId="14" xfId="0" applyFont="1" applyFill="1" applyBorder="1" applyAlignment="1">
      <alignment horizontal="center"/>
    </xf>
    <xf numFmtId="0" fontId="0" fillId="35" borderId="10" xfId="0" applyFill="1" applyBorder="1" applyAlignment="1">
      <alignment horizontal="center"/>
    </xf>
    <xf numFmtId="49" fontId="0" fillId="35" borderId="14" xfId="0" applyNumberFormat="1" applyFill="1" applyBorder="1" applyAlignment="1">
      <alignment horizontal="center"/>
    </xf>
    <xf numFmtId="0" fontId="0" fillId="35" borderId="10" xfId="0" applyFill="1" applyBorder="1" applyAlignment="1">
      <alignment horizontal="center"/>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0" fillId="0" borderId="0" xfId="0" applyFont="1" applyAlignment="1">
      <alignment horizontal="center"/>
    </xf>
    <xf numFmtId="49" fontId="0" fillId="34" borderId="10" xfId="0" applyNumberFormat="1" applyFill="1" applyBorder="1" applyAlignment="1">
      <alignment horizontal="center"/>
    </xf>
    <xf numFmtId="0" fontId="0" fillId="35" borderId="14" xfId="0" applyFont="1" applyFill="1" applyBorder="1" applyAlignment="1">
      <alignment horizontal="center"/>
    </xf>
    <xf numFmtId="193" fontId="0" fillId="35" borderId="14" xfId="0" applyNumberFormat="1" applyFont="1" applyFill="1" applyBorder="1" applyAlignment="1">
      <alignment horizontal="center"/>
    </xf>
    <xf numFmtId="193" fontId="0" fillId="35" borderId="15" xfId="0" applyNumberFormat="1" applyFont="1" applyFill="1" applyBorder="1" applyAlignment="1">
      <alignment horizontal="center"/>
    </xf>
    <xf numFmtId="0" fontId="0" fillId="35" borderId="16" xfId="0" applyFont="1" applyFill="1" applyBorder="1" applyAlignment="1">
      <alignment horizontal="center"/>
    </xf>
    <xf numFmtId="0" fontId="0" fillId="35" borderId="10" xfId="0" applyFont="1" applyFill="1" applyBorder="1" applyAlignment="1">
      <alignment horizontal="center"/>
    </xf>
    <xf numFmtId="192" fontId="0" fillId="35" borderId="14" xfId="0" applyNumberFormat="1" applyFill="1" applyBorder="1" applyAlignment="1">
      <alignment horizontal="center"/>
    </xf>
    <xf numFmtId="193" fontId="0" fillId="35" borderId="10" xfId="0" applyNumberFormat="1" applyFont="1" applyFill="1" applyBorder="1" applyAlignment="1">
      <alignment horizontal="center"/>
    </xf>
    <xf numFmtId="193" fontId="0" fillId="35" borderId="12" xfId="0" applyNumberFormat="1" applyFont="1" applyFill="1" applyBorder="1" applyAlignment="1">
      <alignment horizontal="center"/>
    </xf>
    <xf numFmtId="0" fontId="0" fillId="35" borderId="11" xfId="0" applyFont="1" applyFill="1" applyBorder="1" applyAlignment="1">
      <alignment horizontal="center"/>
    </xf>
    <xf numFmtId="192" fontId="0" fillId="35" borderId="10" xfId="0" applyNumberFormat="1" applyFill="1" applyBorder="1" applyAlignment="1">
      <alignment horizontal="center"/>
    </xf>
    <xf numFmtId="0" fontId="0" fillId="0" borderId="11" xfId="0" applyFont="1" applyBorder="1" applyAlignment="1">
      <alignment horizontal="center"/>
    </xf>
    <xf numFmtId="193" fontId="0" fillId="0" borderId="12" xfId="0" applyNumberFormat="1" applyFont="1" applyBorder="1" applyAlignment="1">
      <alignment horizontal="center"/>
    </xf>
    <xf numFmtId="1" fontId="5" fillId="0" borderId="17" xfId="55" applyNumberFormat="1" applyFont="1" applyBorder="1" applyAlignment="1">
      <alignment horizontal="center"/>
      <protection/>
    </xf>
    <xf numFmtId="1" fontId="5" fillId="0" borderId="0" xfId="55" applyNumberFormat="1" applyFont="1" applyAlignment="1">
      <alignment horizontal="center"/>
      <protection/>
    </xf>
    <xf numFmtId="1" fontId="5" fillId="0" borderId="17" xfId="0" applyNumberFormat="1" applyFont="1" applyBorder="1" applyAlignment="1">
      <alignment horizontal="center"/>
    </xf>
    <xf numFmtId="1" fontId="5" fillId="0" borderId="0" xfId="0" applyNumberFormat="1" applyFont="1" applyAlignment="1">
      <alignment horizontal="center"/>
    </xf>
    <xf numFmtId="193" fontId="1" fillId="34" borderId="11" xfId="0" applyNumberFormat="1" applyFont="1" applyFill="1" applyBorder="1" applyAlignment="1">
      <alignment horizontal="center"/>
    </xf>
    <xf numFmtId="14"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92" fontId="2" fillId="0" borderId="14" xfId="0" applyNumberFormat="1" applyFont="1" applyBorder="1" applyAlignment="1">
      <alignment horizontal="center"/>
    </xf>
    <xf numFmtId="4" fontId="0" fillId="0" borderId="0" xfId="0" applyNumberFormat="1" applyAlignment="1">
      <alignment/>
    </xf>
    <xf numFmtId="4" fontId="0" fillId="33" borderId="10" xfId="0" applyNumberFormat="1" applyFill="1" applyBorder="1" applyAlignment="1">
      <alignment horizontal="center" vertical="center" wrapText="1"/>
    </xf>
    <xf numFmtId="4" fontId="0" fillId="0" borderId="11" xfId="0" applyNumberFormat="1" applyBorder="1" applyAlignment="1">
      <alignment horizontal="center"/>
    </xf>
    <xf numFmtId="4" fontId="0" fillId="35" borderId="10" xfId="0" applyNumberFormat="1" applyFill="1" applyBorder="1" applyAlignment="1">
      <alignment horizontal="center"/>
    </xf>
    <xf numFmtId="4" fontId="0" fillId="0" borderId="0" xfId="0" applyNumberFormat="1" applyAlignment="1">
      <alignment horizontal="center"/>
    </xf>
    <xf numFmtId="49" fontId="0" fillId="0" borderId="10" xfId="0" applyNumberFormat="1" applyFill="1" applyBorder="1" applyAlignment="1">
      <alignment horizontal="center"/>
    </xf>
    <xf numFmtId="0" fontId="0" fillId="0" borderId="14" xfId="0" applyFont="1" applyFill="1" applyBorder="1" applyAlignment="1">
      <alignment horizontal="center"/>
    </xf>
    <xf numFmtId="49" fontId="0" fillId="0" borderId="14" xfId="0" applyNumberFormat="1" applyFill="1" applyBorder="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14" fontId="0" fillId="0" borderId="10" xfId="0" applyNumberFormat="1" applyFill="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xf>
    <xf numFmtId="0" fontId="3" fillId="35" borderId="14" xfId="0" applyFont="1" applyFill="1" applyBorder="1" applyAlignment="1">
      <alignment horizontal="center"/>
    </xf>
    <xf numFmtId="0" fontId="3" fillId="35" borderId="10" xfId="0" applyFont="1" applyFill="1" applyBorder="1" applyAlignment="1">
      <alignment horizontal="center"/>
    </xf>
    <xf numFmtId="0" fontId="2" fillId="0" borderId="10" xfId="0" applyFont="1" applyBorder="1" applyAlignment="1">
      <alignment horizontal="center"/>
    </xf>
    <xf numFmtId="14" fontId="2" fillId="0" borderId="14" xfId="0" applyNumberFormat="1" applyFont="1" applyBorder="1" applyAlignment="1">
      <alignment horizontal="center"/>
    </xf>
    <xf numFmtId="49" fontId="2" fillId="0" borderId="10" xfId="0" applyNumberFormat="1" applyFont="1" applyBorder="1" applyAlignment="1">
      <alignment horizontal="center"/>
    </xf>
    <xf numFmtId="49" fontId="2" fillId="0" borderId="14" xfId="0" applyNumberFormat="1" applyFont="1" applyBorder="1" applyAlignment="1">
      <alignment horizont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xf>
    <xf numFmtId="14" fontId="2" fillId="0" borderId="0" xfId="0" applyNumberFormat="1" applyFont="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3" fillId="33" borderId="18" xfId="0" applyFont="1" applyFill="1" applyBorder="1" applyAlignment="1">
      <alignment horizontal="center"/>
    </xf>
    <xf numFmtId="0" fontId="3" fillId="33" borderId="21" xfId="0" applyFont="1" applyFill="1" applyBorder="1" applyAlignment="1">
      <alignment horizontal="center"/>
    </xf>
    <xf numFmtId="0" fontId="0" fillId="0" borderId="10" xfId="0" applyBorder="1" applyAlignment="1">
      <alignment horizontal="center" vertical="center"/>
    </xf>
    <xf numFmtId="0" fontId="3" fillId="33" borderId="11" xfId="0" applyFont="1" applyFill="1" applyBorder="1" applyAlignment="1">
      <alignment horizontal="center"/>
    </xf>
    <xf numFmtId="0" fontId="3" fillId="33" borderId="10" xfId="0" applyFont="1" applyFill="1" applyBorder="1" applyAlignment="1">
      <alignment horizontal="center"/>
    </xf>
    <xf numFmtId="0" fontId="3" fillId="33" borderId="12" xfId="0" applyFont="1" applyFill="1" applyBorder="1" applyAlignment="1">
      <alignment horizont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Alignment="1">
      <alignment horizontal="left" wrapText="1"/>
    </xf>
    <xf numFmtId="49" fontId="0" fillId="0" borderId="20" xfId="0" applyNumberFormat="1" applyBorder="1" applyAlignment="1">
      <alignment horizontal="center" vertical="center"/>
    </xf>
    <xf numFmtId="49" fontId="0" fillId="0" borderId="14" xfId="0" applyNumberForma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0" fillId="0" borderId="10" xfId="0" applyNumberForma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I60"/>
  <sheetViews>
    <sheetView tabSelected="1" zoomScalePageLayoutView="0" workbookViewId="0" topLeftCell="A1">
      <selection activeCell="A3" sqref="A3:A4"/>
    </sheetView>
  </sheetViews>
  <sheetFormatPr defaultColWidth="9.140625" defaultRowHeight="12.75"/>
  <cols>
    <col min="1" max="1" width="9.140625" style="0" customWidth="1"/>
    <col min="2" max="2" width="12.140625" style="0" customWidth="1"/>
    <col min="3" max="3" width="41.7109375" style="0" bestFit="1" customWidth="1"/>
    <col min="4" max="4" width="14.00390625" style="0" customWidth="1"/>
    <col min="5" max="5" width="9.421875" style="0" customWidth="1"/>
    <col min="6" max="6" width="14.8515625" style="0" bestFit="1" customWidth="1"/>
    <col min="7" max="7" width="22.140625" style="0" customWidth="1"/>
    <col min="8" max="8" width="19.57421875" style="0" customWidth="1"/>
    <col min="9" max="9" width="10.57421875" style="0" customWidth="1"/>
    <col min="10" max="10" width="13.7109375" style="0" bestFit="1" customWidth="1"/>
    <col min="11" max="11" width="13.57421875" style="0" customWidth="1"/>
    <col min="12" max="12" width="13.7109375" style="0" bestFit="1" customWidth="1"/>
    <col min="14" max="14" width="10.140625" style="0" customWidth="1"/>
    <col min="15" max="15" width="12.57421875" style="0" bestFit="1" customWidth="1"/>
    <col min="16" max="16" width="11.8515625" style="0" customWidth="1"/>
    <col min="17" max="17" width="21.00390625" style="0" bestFit="1" customWidth="1"/>
  </cols>
  <sheetData>
    <row r="1" spans="1:14" ht="12.75">
      <c r="A1" s="41"/>
      <c r="B1" s="41"/>
      <c r="C1" s="41"/>
      <c r="D1" s="41"/>
      <c r="E1" s="147" t="s">
        <v>3</v>
      </c>
      <c r="F1" s="147"/>
      <c r="G1" s="147"/>
      <c r="H1" s="148"/>
      <c r="I1" s="150" t="s">
        <v>123</v>
      </c>
      <c r="J1" s="151"/>
      <c r="K1" s="151"/>
      <c r="L1" s="152"/>
      <c r="M1" s="3"/>
      <c r="N1" s="3"/>
    </row>
    <row r="2" spans="1:17" ht="63.75">
      <c r="A2" s="91" t="s">
        <v>0</v>
      </c>
      <c r="B2" s="91" t="s">
        <v>1</v>
      </c>
      <c r="C2" s="91" t="s">
        <v>2</v>
      </c>
      <c r="D2" s="91" t="s">
        <v>151</v>
      </c>
      <c r="E2" s="91" t="s">
        <v>7</v>
      </c>
      <c r="F2" s="91" t="s">
        <v>4</v>
      </c>
      <c r="G2" s="91" t="s">
        <v>5</v>
      </c>
      <c r="H2" s="92" t="s">
        <v>6</v>
      </c>
      <c r="I2" s="93" t="s">
        <v>124</v>
      </c>
      <c r="J2" s="91" t="s">
        <v>152</v>
      </c>
      <c r="K2" s="91" t="s">
        <v>5</v>
      </c>
      <c r="L2" s="92" t="s">
        <v>8</v>
      </c>
      <c r="M2" s="93" t="s">
        <v>14</v>
      </c>
      <c r="N2" s="94" t="s">
        <v>31</v>
      </c>
      <c r="O2" s="91" t="s">
        <v>16</v>
      </c>
      <c r="P2" s="91" t="s">
        <v>15</v>
      </c>
      <c r="Q2" s="9" t="s">
        <v>161</v>
      </c>
    </row>
    <row r="3" spans="1:17" ht="12.75">
      <c r="A3" s="145">
        <v>1</v>
      </c>
      <c r="B3" s="42" t="s">
        <v>133</v>
      </c>
      <c r="C3" s="27" t="s">
        <v>135</v>
      </c>
      <c r="D3" s="116" t="s">
        <v>150</v>
      </c>
      <c r="E3" s="131">
        <v>1</v>
      </c>
      <c r="F3" s="42">
        <v>28.318</v>
      </c>
      <c r="G3" s="42">
        <v>23.006</v>
      </c>
      <c r="H3" s="43">
        <v>13.804</v>
      </c>
      <c r="I3" s="44">
        <v>1</v>
      </c>
      <c r="J3" s="42">
        <v>28.318</v>
      </c>
      <c r="K3" s="42">
        <v>23.006</v>
      </c>
      <c r="L3" s="43">
        <v>13.804</v>
      </c>
      <c r="M3" s="44">
        <v>0</v>
      </c>
      <c r="N3" s="24">
        <v>0</v>
      </c>
      <c r="O3" s="117" t="s">
        <v>147</v>
      </c>
      <c r="P3" s="118">
        <f aca="true" t="shared" si="0" ref="P3:P44">(H3-L3)/O3</f>
        <v>0</v>
      </c>
      <c r="Q3" s="54"/>
    </row>
    <row r="4" spans="1:17" ht="12.75">
      <c r="A4" s="146"/>
      <c r="B4" s="42" t="s">
        <v>134</v>
      </c>
      <c r="C4" s="27" t="s">
        <v>112</v>
      </c>
      <c r="D4" s="42" t="s">
        <v>113</v>
      </c>
      <c r="E4" s="131">
        <v>32</v>
      </c>
      <c r="F4" s="42">
        <v>37.149</v>
      </c>
      <c r="G4" s="42">
        <v>30.102</v>
      </c>
      <c r="H4" s="43">
        <v>27.069</v>
      </c>
      <c r="I4" s="44">
        <v>20</v>
      </c>
      <c r="J4" s="29">
        <v>22.292</v>
      </c>
      <c r="K4" s="55">
        <v>18.202</v>
      </c>
      <c r="L4" s="30">
        <v>16.38</v>
      </c>
      <c r="M4" s="44">
        <v>12</v>
      </c>
      <c r="N4" s="24">
        <v>11</v>
      </c>
      <c r="O4" s="45">
        <v>29.093</v>
      </c>
      <c r="P4" s="22">
        <f t="shared" si="0"/>
        <v>0.3674079675523322</v>
      </c>
      <c r="Q4" s="46"/>
    </row>
    <row r="5" spans="1:113" s="15" customFormat="1" ht="15.75" customHeight="1">
      <c r="A5" s="153">
        <v>2</v>
      </c>
      <c r="B5" s="10" t="s">
        <v>21</v>
      </c>
      <c r="C5" s="27" t="s">
        <v>22</v>
      </c>
      <c r="D5" s="10" t="s">
        <v>102</v>
      </c>
      <c r="E5" s="132">
        <v>482</v>
      </c>
      <c r="F5" s="28">
        <v>501.745</v>
      </c>
      <c r="G5" s="29">
        <v>424.188</v>
      </c>
      <c r="H5" s="30">
        <v>344.71</v>
      </c>
      <c r="I5" s="32">
        <v>250</v>
      </c>
      <c r="J5" s="29">
        <v>255.717</v>
      </c>
      <c r="K5" s="29">
        <v>217.397</v>
      </c>
      <c r="L5" s="30">
        <v>176.724</v>
      </c>
      <c r="M5" s="32">
        <v>0</v>
      </c>
      <c r="N5" s="24">
        <v>0</v>
      </c>
      <c r="O5" s="21">
        <v>284.798</v>
      </c>
      <c r="P5" s="22">
        <f t="shared" si="0"/>
        <v>0.589842625299335</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s="25"/>
      <c r="CS5" s="25"/>
      <c r="CT5" s="25"/>
      <c r="CU5" s="25"/>
      <c r="CV5" s="25"/>
      <c r="CW5" s="25"/>
      <c r="CX5" s="25"/>
      <c r="CY5" s="25"/>
      <c r="CZ5" s="25"/>
      <c r="DA5" s="25"/>
      <c r="DB5" s="25"/>
      <c r="DC5" s="25"/>
      <c r="DD5" s="25"/>
      <c r="DE5" s="25"/>
      <c r="DF5" s="25"/>
      <c r="DG5" s="25"/>
      <c r="DH5" s="25"/>
      <c r="DI5" s="25"/>
    </row>
    <row r="6" spans="1:113" s="15" customFormat="1" ht="15.75" customHeight="1">
      <c r="A6" s="154"/>
      <c r="B6" s="7" t="s">
        <v>69</v>
      </c>
      <c r="C6" s="2" t="s">
        <v>70</v>
      </c>
      <c r="D6" s="7" t="s">
        <v>116</v>
      </c>
      <c r="E6" s="47">
        <v>10</v>
      </c>
      <c r="F6" s="28">
        <v>263.575</v>
      </c>
      <c r="G6" s="29">
        <v>212.032</v>
      </c>
      <c r="H6" s="30">
        <v>135.54</v>
      </c>
      <c r="I6" s="32">
        <v>4</v>
      </c>
      <c r="J6" s="34">
        <v>89.67</v>
      </c>
      <c r="K6" s="34">
        <v>76.803</v>
      </c>
      <c r="L6" s="110">
        <v>48.486</v>
      </c>
      <c r="M6" s="109">
        <v>3</v>
      </c>
      <c r="N6" s="24">
        <v>3</v>
      </c>
      <c r="O6" s="35">
        <v>95.25</v>
      </c>
      <c r="P6" s="36">
        <f t="shared" si="0"/>
        <v>0.9139527559055118</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s="25"/>
      <c r="CS6" s="25"/>
      <c r="CT6" s="25"/>
      <c r="CU6" s="25"/>
      <c r="CV6" s="25"/>
      <c r="CW6" s="25"/>
      <c r="CX6" s="25"/>
      <c r="CY6" s="25"/>
      <c r="CZ6" s="25"/>
      <c r="DA6" s="25"/>
      <c r="DB6" s="25"/>
      <c r="DC6" s="25"/>
      <c r="DD6" s="25"/>
      <c r="DE6" s="25"/>
      <c r="DF6" s="25"/>
      <c r="DG6" s="25"/>
      <c r="DH6" s="25"/>
      <c r="DI6" s="25"/>
    </row>
    <row r="7" spans="1:113" s="15" customFormat="1" ht="15.75" customHeight="1">
      <c r="A7" s="155"/>
      <c r="B7" s="10" t="s">
        <v>35</v>
      </c>
      <c r="C7" s="27" t="s">
        <v>36</v>
      </c>
      <c r="D7" s="10" t="s">
        <v>103</v>
      </c>
      <c r="E7" s="132">
        <v>205</v>
      </c>
      <c r="F7" s="28">
        <v>986.81</v>
      </c>
      <c r="G7" s="29">
        <v>826.876</v>
      </c>
      <c r="H7" s="19">
        <v>548.009</v>
      </c>
      <c r="I7" s="32">
        <v>95</v>
      </c>
      <c r="J7" s="29">
        <v>448.064</v>
      </c>
      <c r="K7" s="29">
        <v>373.233</v>
      </c>
      <c r="L7" s="30">
        <v>251.038</v>
      </c>
      <c r="M7" s="32">
        <v>3</v>
      </c>
      <c r="N7" s="24">
        <v>3</v>
      </c>
      <c r="O7" s="31">
        <v>435.152</v>
      </c>
      <c r="P7" s="22">
        <f t="shared" si="0"/>
        <v>0.6824534875170056</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s="25"/>
      <c r="CS7" s="25"/>
      <c r="CT7" s="25"/>
      <c r="CU7" s="25"/>
      <c r="CV7" s="25"/>
      <c r="CW7" s="25"/>
      <c r="CX7" s="25"/>
      <c r="CY7" s="25"/>
      <c r="CZ7" s="25"/>
      <c r="DA7" s="25"/>
      <c r="DB7" s="25"/>
      <c r="DC7" s="25"/>
      <c r="DD7" s="25"/>
      <c r="DE7" s="25"/>
      <c r="DF7" s="25"/>
      <c r="DG7" s="25"/>
      <c r="DH7" s="25"/>
      <c r="DI7" s="25"/>
    </row>
    <row r="8" spans="1:16" ht="15.75" customHeight="1">
      <c r="A8" s="156">
        <v>3</v>
      </c>
      <c r="B8" s="10" t="s">
        <v>23</v>
      </c>
      <c r="C8" s="27" t="s">
        <v>24</v>
      </c>
      <c r="D8" s="10" t="s">
        <v>29</v>
      </c>
      <c r="E8" s="132">
        <v>7</v>
      </c>
      <c r="F8" s="18">
        <v>30.829</v>
      </c>
      <c r="G8" s="18">
        <v>29.573</v>
      </c>
      <c r="H8" s="19">
        <v>17.744</v>
      </c>
      <c r="I8" s="20">
        <v>4</v>
      </c>
      <c r="J8" s="18">
        <v>27.491</v>
      </c>
      <c r="K8" s="18">
        <v>26.562</v>
      </c>
      <c r="L8" s="19">
        <v>15.937</v>
      </c>
      <c r="M8" s="20">
        <v>0</v>
      </c>
      <c r="N8" s="24">
        <v>0</v>
      </c>
      <c r="O8" s="21">
        <v>261.25</v>
      </c>
      <c r="P8" s="22">
        <f t="shared" si="0"/>
        <v>0.006916746411483255</v>
      </c>
    </row>
    <row r="9" spans="1:16" ht="15.75" customHeight="1">
      <c r="A9" s="157"/>
      <c r="B9" s="10" t="s">
        <v>66</v>
      </c>
      <c r="C9" s="27" t="s">
        <v>67</v>
      </c>
      <c r="D9" s="10" t="s">
        <v>68</v>
      </c>
      <c r="E9" s="132">
        <v>2</v>
      </c>
      <c r="F9" s="18">
        <v>7.299</v>
      </c>
      <c r="G9" s="18">
        <v>6.844</v>
      </c>
      <c r="H9" s="19">
        <v>4.107</v>
      </c>
      <c r="I9" s="20">
        <v>0</v>
      </c>
      <c r="J9" s="18">
        <v>0</v>
      </c>
      <c r="K9" s="18">
        <v>0</v>
      </c>
      <c r="L9" s="19">
        <v>0</v>
      </c>
      <c r="M9" s="20">
        <v>0</v>
      </c>
      <c r="N9" s="24">
        <v>0</v>
      </c>
      <c r="O9" s="21">
        <v>261.25</v>
      </c>
      <c r="P9" s="22">
        <f t="shared" si="0"/>
        <v>0.015720574162679427</v>
      </c>
    </row>
    <row r="10" spans="1:16" s="65" customFormat="1" ht="15.75" customHeight="1">
      <c r="A10" s="157"/>
      <c r="B10" s="58" t="s">
        <v>32</v>
      </c>
      <c r="C10" s="78" t="s">
        <v>33</v>
      </c>
      <c r="D10" s="58" t="s">
        <v>44</v>
      </c>
      <c r="E10" s="130">
        <v>63</v>
      </c>
      <c r="F10" s="59">
        <v>566.681</v>
      </c>
      <c r="G10" s="59">
        <v>471.259</v>
      </c>
      <c r="H10" s="60">
        <v>452.916</v>
      </c>
      <c r="I10" s="61">
        <v>23</v>
      </c>
      <c r="J10" s="59">
        <v>161.206</v>
      </c>
      <c r="K10" s="59">
        <v>141.689</v>
      </c>
      <c r="L10" s="60">
        <v>133.515</v>
      </c>
      <c r="M10" s="61">
        <v>1</v>
      </c>
      <c r="N10" s="62">
        <v>1</v>
      </c>
      <c r="O10" s="63">
        <v>301.218</v>
      </c>
      <c r="P10" s="64">
        <f t="shared" si="0"/>
        <v>1.0603649184311694</v>
      </c>
    </row>
    <row r="11" spans="1:16" ht="15.75" customHeight="1">
      <c r="A11" s="157"/>
      <c r="B11" s="10" t="s">
        <v>81</v>
      </c>
      <c r="C11" s="27" t="s">
        <v>82</v>
      </c>
      <c r="D11" s="10" t="s">
        <v>137</v>
      </c>
      <c r="E11" s="132">
        <v>13</v>
      </c>
      <c r="F11" s="18">
        <v>165.317</v>
      </c>
      <c r="G11" s="18">
        <v>165.23</v>
      </c>
      <c r="H11" s="19">
        <v>161.925</v>
      </c>
      <c r="I11" s="20">
        <v>0</v>
      </c>
      <c r="J11" s="18">
        <v>0</v>
      </c>
      <c r="K11" s="18">
        <v>0</v>
      </c>
      <c r="L11" s="19">
        <v>0</v>
      </c>
      <c r="M11" s="20">
        <v>13</v>
      </c>
      <c r="N11" s="24">
        <v>0</v>
      </c>
      <c r="O11" s="21">
        <v>71.601</v>
      </c>
      <c r="P11" s="22">
        <f t="shared" si="0"/>
        <v>2.2614907613022166</v>
      </c>
    </row>
    <row r="12" spans="1:16" ht="15.75" customHeight="1">
      <c r="A12" s="157"/>
      <c r="B12" s="10" t="s">
        <v>76</v>
      </c>
      <c r="C12" s="37" t="s">
        <v>78</v>
      </c>
      <c r="D12" s="10" t="s">
        <v>115</v>
      </c>
      <c r="E12" s="132">
        <v>9</v>
      </c>
      <c r="F12" s="18">
        <v>276.638</v>
      </c>
      <c r="G12" s="18">
        <v>265.755</v>
      </c>
      <c r="H12" s="19">
        <v>260.422</v>
      </c>
      <c r="I12" s="20">
        <v>0</v>
      </c>
      <c r="J12" s="18">
        <v>0</v>
      </c>
      <c r="K12" s="18">
        <v>0</v>
      </c>
      <c r="L12" s="19">
        <v>0</v>
      </c>
      <c r="M12" s="20">
        <v>9</v>
      </c>
      <c r="N12" s="24">
        <v>9</v>
      </c>
      <c r="O12" s="21">
        <v>278.1</v>
      </c>
      <c r="P12" s="22">
        <f t="shared" si="0"/>
        <v>0.9364329377921611</v>
      </c>
    </row>
    <row r="13" spans="1:16" ht="15" customHeight="1">
      <c r="A13" s="158"/>
      <c r="B13" s="89" t="s">
        <v>93</v>
      </c>
      <c r="C13" s="86" t="s">
        <v>94</v>
      </c>
      <c r="D13" s="89" t="s">
        <v>77</v>
      </c>
      <c r="E13" s="133">
        <v>1</v>
      </c>
      <c r="F13" s="100">
        <v>27.633</v>
      </c>
      <c r="G13" s="100">
        <v>27.589</v>
      </c>
      <c r="H13" s="101">
        <v>27.038</v>
      </c>
      <c r="I13" s="102">
        <v>1</v>
      </c>
      <c r="J13" s="100">
        <v>27.633</v>
      </c>
      <c r="K13" s="100">
        <v>27.589</v>
      </c>
      <c r="L13" s="101">
        <v>27.038</v>
      </c>
      <c r="M13" s="99">
        <v>0</v>
      </c>
      <c r="N13" s="103">
        <v>0</v>
      </c>
      <c r="O13" s="52">
        <v>285.284</v>
      </c>
      <c r="P13" s="104">
        <f t="shared" si="0"/>
        <v>0</v>
      </c>
    </row>
    <row r="14" spans="1:16" ht="15">
      <c r="A14" s="156">
        <v>4</v>
      </c>
      <c r="B14" s="10" t="s">
        <v>83</v>
      </c>
      <c r="C14" s="37" t="s">
        <v>88</v>
      </c>
      <c r="D14" s="10" t="s">
        <v>143</v>
      </c>
      <c r="E14" s="132">
        <v>15</v>
      </c>
      <c r="F14" s="18">
        <v>801.236</v>
      </c>
      <c r="G14" s="18">
        <v>791.902</v>
      </c>
      <c r="H14" s="19">
        <v>776.064</v>
      </c>
      <c r="I14" s="20">
        <v>0</v>
      </c>
      <c r="J14" s="18">
        <v>0</v>
      </c>
      <c r="K14" s="18">
        <v>0</v>
      </c>
      <c r="L14" s="19">
        <v>0</v>
      </c>
      <c r="M14" s="17">
        <v>15</v>
      </c>
      <c r="N14" s="24">
        <v>12</v>
      </c>
      <c r="O14" s="21">
        <v>916.014</v>
      </c>
      <c r="P14" s="22">
        <f t="shared" si="0"/>
        <v>0.8472184922937859</v>
      </c>
    </row>
    <row r="15" spans="1:16" ht="15">
      <c r="A15" s="157"/>
      <c r="B15" s="10" t="s">
        <v>126</v>
      </c>
      <c r="C15" s="37" t="s">
        <v>127</v>
      </c>
      <c r="D15" s="51" t="s">
        <v>148</v>
      </c>
      <c r="E15" s="132">
        <v>0</v>
      </c>
      <c r="F15" s="18">
        <v>0</v>
      </c>
      <c r="G15" s="18">
        <v>0</v>
      </c>
      <c r="H15" s="19">
        <v>0</v>
      </c>
      <c r="I15" s="20">
        <v>0</v>
      </c>
      <c r="J15" s="18">
        <v>0</v>
      </c>
      <c r="K15" s="18">
        <v>0</v>
      </c>
      <c r="L15" s="19">
        <v>0</v>
      </c>
      <c r="M15" s="17">
        <v>0</v>
      </c>
      <c r="N15" s="24">
        <v>0</v>
      </c>
      <c r="O15" s="21">
        <v>421.51998240000006</v>
      </c>
      <c r="P15" s="22">
        <v>0</v>
      </c>
    </row>
    <row r="16" spans="1:16" ht="15.75" customHeight="1">
      <c r="A16" s="157"/>
      <c r="B16" s="10" t="s">
        <v>84</v>
      </c>
      <c r="C16" s="37" t="s">
        <v>89</v>
      </c>
      <c r="D16" s="10" t="s">
        <v>143</v>
      </c>
      <c r="E16" s="132">
        <v>3</v>
      </c>
      <c r="F16" s="18">
        <v>8.143</v>
      </c>
      <c r="G16" s="18">
        <v>8.112</v>
      </c>
      <c r="H16" s="19">
        <v>7.95</v>
      </c>
      <c r="I16" s="20">
        <v>0</v>
      </c>
      <c r="J16" s="18">
        <v>0</v>
      </c>
      <c r="K16" s="18">
        <v>0</v>
      </c>
      <c r="L16" s="19">
        <v>0</v>
      </c>
      <c r="M16" s="17">
        <v>3</v>
      </c>
      <c r="N16" s="24">
        <v>0</v>
      </c>
      <c r="O16" s="21">
        <v>101.779</v>
      </c>
      <c r="P16" s="22">
        <f t="shared" si="0"/>
        <v>0.07811041570461491</v>
      </c>
    </row>
    <row r="17" spans="1:16" ht="15.75" customHeight="1">
      <c r="A17" s="157"/>
      <c r="B17" s="10" t="s">
        <v>85</v>
      </c>
      <c r="C17" s="37" t="s">
        <v>90</v>
      </c>
      <c r="D17" s="10" t="s">
        <v>143</v>
      </c>
      <c r="E17" s="132">
        <v>3</v>
      </c>
      <c r="F17" s="18">
        <v>17.566</v>
      </c>
      <c r="G17" s="18">
        <v>17.528</v>
      </c>
      <c r="H17" s="19">
        <v>17.177</v>
      </c>
      <c r="I17" s="20">
        <v>0</v>
      </c>
      <c r="J17" s="18">
        <v>0</v>
      </c>
      <c r="K17" s="18">
        <v>0</v>
      </c>
      <c r="L17" s="19">
        <v>0</v>
      </c>
      <c r="M17" s="17">
        <v>3</v>
      </c>
      <c r="N17" s="24">
        <v>1</v>
      </c>
      <c r="O17" s="21">
        <v>47.836</v>
      </c>
      <c r="P17" s="22">
        <f t="shared" si="0"/>
        <v>0.35908102684170917</v>
      </c>
    </row>
    <row r="18" spans="1:16" ht="15.75" customHeight="1">
      <c r="A18" s="157"/>
      <c r="B18" s="10" t="s">
        <v>86</v>
      </c>
      <c r="C18" s="37" t="s">
        <v>91</v>
      </c>
      <c r="D18" s="10" t="s">
        <v>143</v>
      </c>
      <c r="E18" s="132">
        <v>10</v>
      </c>
      <c r="F18" s="18">
        <v>30.311</v>
      </c>
      <c r="G18" s="18">
        <v>23.375</v>
      </c>
      <c r="H18" s="19">
        <v>22.907</v>
      </c>
      <c r="I18" s="20">
        <v>0</v>
      </c>
      <c r="J18" s="18">
        <v>0</v>
      </c>
      <c r="K18" s="18">
        <v>0</v>
      </c>
      <c r="L18" s="19">
        <v>0</v>
      </c>
      <c r="M18" s="17">
        <v>10</v>
      </c>
      <c r="N18" s="24">
        <v>2</v>
      </c>
      <c r="O18" s="115">
        <v>246.865</v>
      </c>
      <c r="P18" s="22">
        <f t="shared" si="0"/>
        <v>0.09279160674862778</v>
      </c>
    </row>
    <row r="19" spans="1:17" ht="15.75" customHeight="1">
      <c r="A19" s="158"/>
      <c r="B19" s="10" t="s">
        <v>87</v>
      </c>
      <c r="C19" s="37" t="s">
        <v>92</v>
      </c>
      <c r="D19" s="10" t="s">
        <v>143</v>
      </c>
      <c r="E19" s="132">
        <v>4</v>
      </c>
      <c r="F19" s="18">
        <v>29.373</v>
      </c>
      <c r="G19" s="18">
        <v>29.13</v>
      </c>
      <c r="H19" s="19">
        <v>28.529</v>
      </c>
      <c r="I19" s="20">
        <v>0</v>
      </c>
      <c r="J19" s="18">
        <v>0</v>
      </c>
      <c r="K19" s="18">
        <v>0</v>
      </c>
      <c r="L19" s="19">
        <v>0</v>
      </c>
      <c r="M19" s="17">
        <v>4</v>
      </c>
      <c r="N19" s="24">
        <v>0</v>
      </c>
      <c r="O19" s="115">
        <v>103.135</v>
      </c>
      <c r="P19" s="22">
        <f t="shared" si="0"/>
        <v>0.2766180249187957</v>
      </c>
      <c r="Q19" t="s">
        <v>125</v>
      </c>
    </row>
    <row r="20" spans="1:17" ht="15">
      <c r="A20" s="156">
        <v>5</v>
      </c>
      <c r="B20" s="10" t="s">
        <v>20</v>
      </c>
      <c r="C20" s="27" t="s">
        <v>19</v>
      </c>
      <c r="D20" s="10" t="s">
        <v>30</v>
      </c>
      <c r="E20" s="132">
        <v>74</v>
      </c>
      <c r="F20" s="18">
        <v>951.986</v>
      </c>
      <c r="G20" s="18">
        <v>936.806</v>
      </c>
      <c r="H20" s="19">
        <v>917.672</v>
      </c>
      <c r="I20" s="20">
        <v>39</v>
      </c>
      <c r="J20" s="18">
        <v>531.122</v>
      </c>
      <c r="K20" s="18">
        <v>523.687</v>
      </c>
      <c r="L20" s="19">
        <v>512.815</v>
      </c>
      <c r="M20" s="17">
        <v>6</v>
      </c>
      <c r="N20" s="24">
        <v>6</v>
      </c>
      <c r="O20" s="21">
        <v>203.111</v>
      </c>
      <c r="P20" s="22">
        <f t="shared" si="0"/>
        <v>1.9932795368049983</v>
      </c>
      <c r="Q20" s="33">
        <v>4.7551</v>
      </c>
    </row>
    <row r="21" spans="1:17" ht="15">
      <c r="A21" s="157"/>
      <c r="B21" s="10" t="s">
        <v>122</v>
      </c>
      <c r="C21" s="37" t="s">
        <v>120</v>
      </c>
      <c r="D21" s="10" t="s">
        <v>119</v>
      </c>
      <c r="E21" s="132">
        <v>3</v>
      </c>
      <c r="F21" s="18">
        <v>58.992</v>
      </c>
      <c r="G21" s="18">
        <v>57.322</v>
      </c>
      <c r="H21" s="19">
        <v>56.175</v>
      </c>
      <c r="I21" s="20">
        <v>0</v>
      </c>
      <c r="J21" s="18">
        <v>0</v>
      </c>
      <c r="K21" s="18">
        <v>0</v>
      </c>
      <c r="L21" s="6">
        <v>0</v>
      </c>
      <c r="M21" s="20">
        <v>0</v>
      </c>
      <c r="N21" s="24">
        <v>0</v>
      </c>
      <c r="O21" s="21">
        <v>99.527</v>
      </c>
      <c r="P21" s="22">
        <f t="shared" si="0"/>
        <v>0.5644197052056226</v>
      </c>
      <c r="Q21" s="33"/>
    </row>
    <row r="22" spans="1:16" ht="13.5" customHeight="1">
      <c r="A22" s="157"/>
      <c r="B22" s="7" t="s">
        <v>47</v>
      </c>
      <c r="C22" s="27" t="s">
        <v>25</v>
      </c>
      <c r="D22" s="10" t="s">
        <v>30</v>
      </c>
      <c r="E22" s="47">
        <v>16</v>
      </c>
      <c r="F22" s="5">
        <v>146.922</v>
      </c>
      <c r="G22" s="5">
        <v>146.287</v>
      </c>
      <c r="H22" s="6">
        <v>143.361</v>
      </c>
      <c r="I22" s="4">
        <v>11</v>
      </c>
      <c r="J22" s="5">
        <v>109.42</v>
      </c>
      <c r="K22" s="5">
        <v>109.228</v>
      </c>
      <c r="L22" s="6">
        <v>107.044</v>
      </c>
      <c r="M22" s="20">
        <v>0</v>
      </c>
      <c r="N22" s="24">
        <v>0</v>
      </c>
      <c r="O22" s="21">
        <v>57.434</v>
      </c>
      <c r="P22" s="22">
        <f t="shared" si="0"/>
        <v>0.6323258000487515</v>
      </c>
    </row>
    <row r="23" spans="1:16" ht="15">
      <c r="A23" s="157"/>
      <c r="B23" s="7" t="s">
        <v>48</v>
      </c>
      <c r="C23" s="37" t="s">
        <v>41</v>
      </c>
      <c r="D23" s="10" t="s">
        <v>42</v>
      </c>
      <c r="E23" s="47">
        <v>7</v>
      </c>
      <c r="F23" s="5">
        <v>39.73</v>
      </c>
      <c r="G23" s="5">
        <v>39.158</v>
      </c>
      <c r="H23" s="6">
        <v>38.366</v>
      </c>
      <c r="I23" s="4">
        <v>1</v>
      </c>
      <c r="J23" s="5">
        <v>4.17</v>
      </c>
      <c r="K23" s="5">
        <v>4.17</v>
      </c>
      <c r="L23" s="6">
        <v>4.085</v>
      </c>
      <c r="M23" s="20">
        <v>1</v>
      </c>
      <c r="N23" s="24">
        <v>1</v>
      </c>
      <c r="O23" s="21">
        <v>57.434</v>
      </c>
      <c r="P23" s="22">
        <f>(H23-L23)/O23</f>
        <v>0.5968764146672703</v>
      </c>
    </row>
    <row r="24" spans="1:16" ht="15">
      <c r="A24" s="158"/>
      <c r="B24" s="56" t="s">
        <v>53</v>
      </c>
      <c r="C24" s="87" t="s">
        <v>57</v>
      </c>
      <c r="D24" s="89" t="s">
        <v>55</v>
      </c>
      <c r="E24" s="134">
        <v>6</v>
      </c>
      <c r="F24" s="105">
        <v>38.006</v>
      </c>
      <c r="G24" s="105">
        <v>37.713</v>
      </c>
      <c r="H24" s="106">
        <v>36.925</v>
      </c>
      <c r="I24" s="107">
        <v>2</v>
      </c>
      <c r="J24" s="105">
        <v>27.68</v>
      </c>
      <c r="K24" s="105">
        <v>27.68</v>
      </c>
      <c r="L24" s="106">
        <v>27.093</v>
      </c>
      <c r="M24" s="102">
        <v>4</v>
      </c>
      <c r="N24" s="103">
        <v>4</v>
      </c>
      <c r="O24" s="52">
        <v>59.347</v>
      </c>
      <c r="P24" s="104">
        <f>(H24-L24)/O24</f>
        <v>0.16566970529260108</v>
      </c>
    </row>
    <row r="25" spans="1:16" ht="15">
      <c r="A25" s="142">
        <v>6</v>
      </c>
      <c r="B25" s="7" t="s">
        <v>49</v>
      </c>
      <c r="C25" s="27" t="s">
        <v>27</v>
      </c>
      <c r="D25" s="10" t="s">
        <v>29</v>
      </c>
      <c r="E25" s="47">
        <v>1</v>
      </c>
      <c r="F25" s="5">
        <v>329.717</v>
      </c>
      <c r="G25" s="5">
        <v>307.885</v>
      </c>
      <c r="H25" s="6">
        <v>301.727</v>
      </c>
      <c r="I25" s="4">
        <v>1</v>
      </c>
      <c r="J25" s="5">
        <v>329.717</v>
      </c>
      <c r="K25" s="5">
        <v>307.885</v>
      </c>
      <c r="L25" s="6">
        <v>301.727</v>
      </c>
      <c r="M25" s="20">
        <f>E25-I25</f>
        <v>0</v>
      </c>
      <c r="N25" s="24">
        <v>0</v>
      </c>
      <c r="O25" s="21">
        <v>638.395</v>
      </c>
      <c r="P25" s="22">
        <f t="shared" si="0"/>
        <v>0</v>
      </c>
    </row>
    <row r="26" spans="1:16" ht="15">
      <c r="A26" s="143"/>
      <c r="B26" s="7" t="s">
        <v>50</v>
      </c>
      <c r="C26" s="27" t="s">
        <v>34</v>
      </c>
      <c r="D26" s="10" t="s">
        <v>104</v>
      </c>
      <c r="E26" s="47">
        <v>7</v>
      </c>
      <c r="F26" s="8" t="s">
        <v>79</v>
      </c>
      <c r="G26" s="8" t="s">
        <v>80</v>
      </c>
      <c r="H26" s="23">
        <v>1433.01</v>
      </c>
      <c r="I26" s="4">
        <v>2</v>
      </c>
      <c r="J26" s="5">
        <v>356.942</v>
      </c>
      <c r="K26" s="5">
        <v>312.762</v>
      </c>
      <c r="L26" s="6">
        <v>306.507</v>
      </c>
      <c r="M26" s="20">
        <v>0</v>
      </c>
      <c r="N26" s="24">
        <v>0</v>
      </c>
      <c r="O26" s="21">
        <v>638.395</v>
      </c>
      <c r="P26" s="22">
        <f t="shared" si="0"/>
        <v>1.764586188801604</v>
      </c>
    </row>
    <row r="27" spans="1:16" ht="15">
      <c r="A27" s="143"/>
      <c r="B27" s="7" t="s">
        <v>118</v>
      </c>
      <c r="C27" s="37" t="s">
        <v>121</v>
      </c>
      <c r="D27" s="10" t="s">
        <v>119</v>
      </c>
      <c r="E27" s="47">
        <v>0</v>
      </c>
      <c r="F27" s="8">
        <v>0</v>
      </c>
      <c r="G27" s="8">
        <v>0</v>
      </c>
      <c r="H27" s="23">
        <v>0</v>
      </c>
      <c r="I27" s="4">
        <v>0</v>
      </c>
      <c r="J27" s="5">
        <v>0</v>
      </c>
      <c r="K27" s="5">
        <v>0</v>
      </c>
      <c r="L27" s="6">
        <v>0</v>
      </c>
      <c r="M27" s="20">
        <v>0</v>
      </c>
      <c r="N27" s="24">
        <v>0</v>
      </c>
      <c r="O27" s="21">
        <v>93.056</v>
      </c>
      <c r="P27" s="22">
        <f t="shared" si="0"/>
        <v>0</v>
      </c>
    </row>
    <row r="28" spans="1:17" ht="12.75">
      <c r="A28" s="144"/>
      <c r="B28" s="7" t="s">
        <v>128</v>
      </c>
      <c r="C28" s="37" t="s">
        <v>129</v>
      </c>
      <c r="D28" s="51" t="s">
        <v>149</v>
      </c>
      <c r="E28" s="47">
        <v>2</v>
      </c>
      <c r="F28" s="8">
        <v>25.237</v>
      </c>
      <c r="G28" s="8">
        <v>24.726</v>
      </c>
      <c r="H28" s="23">
        <v>24.231</v>
      </c>
      <c r="I28" s="4">
        <v>0</v>
      </c>
      <c r="J28" s="5">
        <v>0</v>
      </c>
      <c r="K28" s="5">
        <v>0</v>
      </c>
      <c r="L28" s="6">
        <v>0</v>
      </c>
      <c r="M28" s="20">
        <v>0</v>
      </c>
      <c r="N28" s="24">
        <v>0</v>
      </c>
      <c r="O28" s="48">
        <v>756.7270985376001</v>
      </c>
      <c r="P28" s="22">
        <v>0</v>
      </c>
      <c r="Q28" s="38" t="s">
        <v>99</v>
      </c>
    </row>
    <row r="29" spans="1:16" ht="15">
      <c r="A29" s="142">
        <v>7</v>
      </c>
      <c r="B29" s="7" t="s">
        <v>51</v>
      </c>
      <c r="C29" s="27" t="s">
        <v>28</v>
      </c>
      <c r="D29" s="10" t="s">
        <v>114</v>
      </c>
      <c r="E29" s="47">
        <v>9</v>
      </c>
      <c r="F29" s="5">
        <v>120.634</v>
      </c>
      <c r="G29" s="5">
        <v>120.408</v>
      </c>
      <c r="H29" s="6">
        <v>117.93</v>
      </c>
      <c r="I29" s="4">
        <v>6</v>
      </c>
      <c r="J29" s="5">
        <v>91.223</v>
      </c>
      <c r="K29" s="5">
        <v>91.019</v>
      </c>
      <c r="L29" s="6">
        <v>89.128</v>
      </c>
      <c r="M29" s="20">
        <v>0</v>
      </c>
      <c r="N29" s="24">
        <v>0</v>
      </c>
      <c r="O29" s="21">
        <v>71.215</v>
      </c>
      <c r="P29" s="22">
        <f t="shared" si="0"/>
        <v>0.4044372674296146</v>
      </c>
    </row>
    <row r="30" spans="1:16" ht="15">
      <c r="A30" s="143"/>
      <c r="B30" s="7" t="s">
        <v>52</v>
      </c>
      <c r="C30" s="27" t="s">
        <v>39</v>
      </c>
      <c r="D30" s="10" t="s">
        <v>40</v>
      </c>
      <c r="E30" s="47">
        <v>4</v>
      </c>
      <c r="F30" s="5">
        <v>68.702</v>
      </c>
      <c r="G30" s="5">
        <v>68.505</v>
      </c>
      <c r="H30" s="6">
        <v>67.124</v>
      </c>
      <c r="I30" s="4">
        <v>1</v>
      </c>
      <c r="J30" s="5">
        <v>19.643</v>
      </c>
      <c r="K30" s="5">
        <v>19.643</v>
      </c>
      <c r="L30" s="6">
        <v>19.25</v>
      </c>
      <c r="M30" s="20">
        <v>0</v>
      </c>
      <c r="N30" s="24">
        <v>0</v>
      </c>
      <c r="O30" s="21">
        <v>71.215</v>
      </c>
      <c r="P30" s="22">
        <f t="shared" si="0"/>
        <v>0.6722460155866038</v>
      </c>
    </row>
    <row r="31" spans="1:16" ht="15">
      <c r="A31" s="144"/>
      <c r="B31" s="56" t="s">
        <v>54</v>
      </c>
      <c r="C31" s="87" t="s">
        <v>58</v>
      </c>
      <c r="D31" s="89" t="s">
        <v>56</v>
      </c>
      <c r="E31" s="134">
        <v>8</v>
      </c>
      <c r="F31" s="105">
        <v>148.37</v>
      </c>
      <c r="G31" s="105">
        <v>147.79</v>
      </c>
      <c r="H31" s="106">
        <v>144.834</v>
      </c>
      <c r="I31" s="107">
        <v>2</v>
      </c>
      <c r="J31" s="105">
        <v>44.449</v>
      </c>
      <c r="K31" s="105">
        <v>44.449</v>
      </c>
      <c r="L31" s="106">
        <v>43.56</v>
      </c>
      <c r="M31" s="102">
        <v>6</v>
      </c>
      <c r="N31" s="103">
        <v>6</v>
      </c>
      <c r="O31" s="52">
        <v>62.486</v>
      </c>
      <c r="P31" s="104">
        <f t="shared" si="0"/>
        <v>1.6207470473386039</v>
      </c>
    </row>
    <row r="32" spans="1:16" ht="15">
      <c r="A32" s="142">
        <v>8</v>
      </c>
      <c r="B32" s="124" t="s">
        <v>132</v>
      </c>
      <c r="C32" s="125" t="s">
        <v>136</v>
      </c>
      <c r="D32" s="126" t="s">
        <v>142</v>
      </c>
      <c r="E32" s="47">
        <v>23</v>
      </c>
      <c r="F32" s="5">
        <v>220.794</v>
      </c>
      <c r="G32" s="5">
        <v>213.636</v>
      </c>
      <c r="H32" s="6">
        <v>209.364</v>
      </c>
      <c r="I32" s="4">
        <v>0</v>
      </c>
      <c r="J32" s="5">
        <v>0</v>
      </c>
      <c r="K32" s="5">
        <v>0</v>
      </c>
      <c r="L32" s="6">
        <v>0</v>
      </c>
      <c r="M32" s="20">
        <v>23</v>
      </c>
      <c r="N32" s="24">
        <v>3</v>
      </c>
      <c r="O32" s="21">
        <v>135.679</v>
      </c>
      <c r="P32" s="22">
        <f t="shared" si="0"/>
        <v>1.543083306922958</v>
      </c>
    </row>
    <row r="33" spans="1:17" ht="15">
      <c r="A33" s="143"/>
      <c r="B33" s="124" t="s">
        <v>132</v>
      </c>
      <c r="C33" s="127" t="s">
        <v>131</v>
      </c>
      <c r="D33" s="128" t="s">
        <v>138</v>
      </c>
      <c r="E33" s="47">
        <v>5</v>
      </c>
      <c r="F33" s="5">
        <v>96.143</v>
      </c>
      <c r="G33" s="5">
        <v>96.143</v>
      </c>
      <c r="H33" s="6">
        <v>85.233</v>
      </c>
      <c r="I33" s="4">
        <v>0</v>
      </c>
      <c r="J33" s="5">
        <v>0</v>
      </c>
      <c r="K33" s="5">
        <v>0</v>
      </c>
      <c r="L33" s="6">
        <v>0</v>
      </c>
      <c r="M33" s="20">
        <v>0</v>
      </c>
      <c r="N33" s="24">
        <v>0</v>
      </c>
      <c r="O33" s="52">
        <v>557.6151384</v>
      </c>
      <c r="P33" s="22">
        <v>0</v>
      </c>
      <c r="Q33" s="38" t="s">
        <v>99</v>
      </c>
    </row>
    <row r="34" spans="1:16" ht="12.75">
      <c r="A34" s="143"/>
      <c r="B34" s="124" t="s">
        <v>64</v>
      </c>
      <c r="C34" s="127" t="s">
        <v>37</v>
      </c>
      <c r="D34" s="127" t="s">
        <v>43</v>
      </c>
      <c r="E34" s="47">
        <v>17</v>
      </c>
      <c r="F34" s="5">
        <v>52.227</v>
      </c>
      <c r="G34" s="5">
        <v>49.874</v>
      </c>
      <c r="H34" s="6">
        <v>48.872</v>
      </c>
      <c r="I34" s="4">
        <v>3</v>
      </c>
      <c r="J34" s="5">
        <v>11.391</v>
      </c>
      <c r="K34" s="5">
        <v>10.799</v>
      </c>
      <c r="L34" s="6">
        <v>10.583</v>
      </c>
      <c r="M34" s="20">
        <v>0</v>
      </c>
      <c r="N34" s="24">
        <v>0</v>
      </c>
      <c r="O34" s="8">
        <v>22.233</v>
      </c>
      <c r="P34" s="22">
        <f t="shared" si="0"/>
        <v>1.722169747672379</v>
      </c>
    </row>
    <row r="35" spans="1:17" ht="12.75">
      <c r="A35" s="143"/>
      <c r="B35" s="124" t="s">
        <v>95</v>
      </c>
      <c r="C35" s="127" t="s">
        <v>97</v>
      </c>
      <c r="D35" s="127" t="s">
        <v>98</v>
      </c>
      <c r="E35" s="47">
        <v>5</v>
      </c>
      <c r="F35" s="5">
        <v>50.252</v>
      </c>
      <c r="G35" s="5">
        <v>34.053</v>
      </c>
      <c r="H35" s="6">
        <v>33.372</v>
      </c>
      <c r="I35" s="4">
        <v>0</v>
      </c>
      <c r="J35" s="5">
        <v>0</v>
      </c>
      <c r="K35" s="5">
        <v>0</v>
      </c>
      <c r="L35" s="6">
        <v>0</v>
      </c>
      <c r="M35" s="20">
        <v>5</v>
      </c>
      <c r="N35" s="24">
        <v>5</v>
      </c>
      <c r="O35" s="48">
        <v>292.591</v>
      </c>
      <c r="P35" s="22">
        <f t="shared" si="0"/>
        <v>0.11405682334726631</v>
      </c>
      <c r="Q35" s="38" t="s">
        <v>99</v>
      </c>
    </row>
    <row r="36" spans="1:17" ht="12.75">
      <c r="A36" s="143"/>
      <c r="B36" s="124" t="s">
        <v>95</v>
      </c>
      <c r="C36" s="127" t="s">
        <v>130</v>
      </c>
      <c r="D36" s="129" t="s">
        <v>138</v>
      </c>
      <c r="E36" s="47">
        <v>5</v>
      </c>
      <c r="F36" s="5">
        <v>157.319</v>
      </c>
      <c r="G36" s="5">
        <v>157.194</v>
      </c>
      <c r="H36" s="6">
        <v>142.988</v>
      </c>
      <c r="I36" s="4">
        <v>0</v>
      </c>
      <c r="J36" s="5">
        <v>0</v>
      </c>
      <c r="K36" s="5">
        <v>0</v>
      </c>
      <c r="L36" s="6">
        <v>0</v>
      </c>
      <c r="M36" s="20">
        <v>0</v>
      </c>
      <c r="N36" s="24">
        <v>0</v>
      </c>
      <c r="O36" s="48">
        <f>45*4.6584</f>
        <v>209.62800000000001</v>
      </c>
      <c r="P36" s="22">
        <v>0</v>
      </c>
      <c r="Q36" s="38" t="s">
        <v>99</v>
      </c>
    </row>
    <row r="37" spans="1:17" ht="12.75">
      <c r="A37" s="143"/>
      <c r="B37" s="124" t="s">
        <v>65</v>
      </c>
      <c r="C37" s="127" t="s">
        <v>63</v>
      </c>
      <c r="D37" s="127" t="s">
        <v>105</v>
      </c>
      <c r="E37" s="47">
        <v>6</v>
      </c>
      <c r="F37" s="5">
        <v>23.171</v>
      </c>
      <c r="G37" s="5">
        <v>22.566</v>
      </c>
      <c r="H37" s="6">
        <v>22.115</v>
      </c>
      <c r="I37" s="4">
        <v>0</v>
      </c>
      <c r="J37" s="5">
        <v>0</v>
      </c>
      <c r="K37" s="5">
        <v>0</v>
      </c>
      <c r="L37" s="6">
        <v>0</v>
      </c>
      <c r="M37" s="20">
        <v>0</v>
      </c>
      <c r="N37" s="24">
        <v>0</v>
      </c>
      <c r="O37" s="48">
        <v>77.328</v>
      </c>
      <c r="P37" s="22">
        <f t="shared" si="0"/>
        <v>0.2859895510035175</v>
      </c>
      <c r="Q37" s="38" t="s">
        <v>99</v>
      </c>
    </row>
    <row r="38" spans="1:17" ht="12.75">
      <c r="A38" s="144"/>
      <c r="B38" s="124" t="s">
        <v>96</v>
      </c>
      <c r="C38" s="127" t="s">
        <v>100</v>
      </c>
      <c r="D38" s="127" t="s">
        <v>101</v>
      </c>
      <c r="E38" s="47">
        <v>1</v>
      </c>
      <c r="F38" s="5">
        <v>5.498</v>
      </c>
      <c r="G38" s="5">
        <v>4.521</v>
      </c>
      <c r="H38" s="6">
        <v>4.43</v>
      </c>
      <c r="I38" s="4">
        <v>0</v>
      </c>
      <c r="J38" s="5">
        <v>0</v>
      </c>
      <c r="K38" s="5">
        <v>0</v>
      </c>
      <c r="L38" s="6">
        <v>0</v>
      </c>
      <c r="M38" s="20">
        <v>0</v>
      </c>
      <c r="N38" s="24">
        <v>0</v>
      </c>
      <c r="O38" s="48">
        <v>347.858</v>
      </c>
      <c r="P38" s="22">
        <f t="shared" si="0"/>
        <v>0.012735081556267212</v>
      </c>
      <c r="Q38" s="38" t="s">
        <v>99</v>
      </c>
    </row>
    <row r="39" spans="1:16" ht="12.75">
      <c r="A39" s="142">
        <v>10</v>
      </c>
      <c r="B39" s="7" t="s">
        <v>59</v>
      </c>
      <c r="C39" s="2" t="s">
        <v>61</v>
      </c>
      <c r="D39" s="135" t="s">
        <v>165</v>
      </c>
      <c r="E39" s="47">
        <v>40</v>
      </c>
      <c r="F39" s="5">
        <v>116.646</v>
      </c>
      <c r="G39" s="5">
        <v>109.876</v>
      </c>
      <c r="H39" s="6">
        <v>107.668</v>
      </c>
      <c r="I39" s="4">
        <v>4</v>
      </c>
      <c r="J39" s="5">
        <v>5.437</v>
      </c>
      <c r="K39" s="5">
        <v>5.273</v>
      </c>
      <c r="L39" s="6">
        <v>5.165</v>
      </c>
      <c r="M39" s="4">
        <v>36</v>
      </c>
      <c r="N39" s="24">
        <v>33</v>
      </c>
      <c r="O39" s="8">
        <v>70.914</v>
      </c>
      <c r="P39" s="22">
        <f t="shared" si="0"/>
        <v>1.4454550582395578</v>
      </c>
    </row>
    <row r="40" spans="1:16" ht="12.75">
      <c r="A40" s="143"/>
      <c r="B40" s="7" t="s">
        <v>71</v>
      </c>
      <c r="C40" s="2" t="s">
        <v>72</v>
      </c>
      <c r="D40" s="135" t="s">
        <v>116</v>
      </c>
      <c r="E40" s="47">
        <v>87</v>
      </c>
      <c r="F40" s="5">
        <v>467.864</v>
      </c>
      <c r="G40" s="5">
        <v>461.351</v>
      </c>
      <c r="H40" s="6">
        <v>452.105</v>
      </c>
      <c r="I40" s="4">
        <v>1</v>
      </c>
      <c r="J40" s="5">
        <v>6.146</v>
      </c>
      <c r="K40" s="5">
        <v>6.146</v>
      </c>
      <c r="L40" s="6">
        <v>6.023</v>
      </c>
      <c r="M40" s="4">
        <v>86</v>
      </c>
      <c r="N40" s="24">
        <v>18</v>
      </c>
      <c r="O40" s="11">
        <v>66.512</v>
      </c>
      <c r="P40" s="22">
        <f t="shared" si="0"/>
        <v>6.706789752225162</v>
      </c>
    </row>
    <row r="41" spans="1:16" ht="12.75">
      <c r="A41" s="143"/>
      <c r="B41" s="7" t="s">
        <v>60</v>
      </c>
      <c r="C41" s="2" t="s">
        <v>62</v>
      </c>
      <c r="D41" s="2" t="s">
        <v>117</v>
      </c>
      <c r="E41" s="47">
        <v>16</v>
      </c>
      <c r="F41" s="5">
        <v>147.201</v>
      </c>
      <c r="G41" s="5">
        <v>145.827</v>
      </c>
      <c r="H41" s="6">
        <v>142.904</v>
      </c>
      <c r="I41" s="4">
        <v>0</v>
      </c>
      <c r="J41" s="5">
        <v>0</v>
      </c>
      <c r="K41" s="5">
        <v>0</v>
      </c>
      <c r="L41" s="6">
        <v>0</v>
      </c>
      <c r="M41" s="4">
        <v>15</v>
      </c>
      <c r="N41" s="24">
        <v>7</v>
      </c>
      <c r="O41" s="8">
        <v>15.874</v>
      </c>
      <c r="P41" s="22">
        <f t="shared" si="0"/>
        <v>9.002393851581202</v>
      </c>
    </row>
    <row r="42" spans="1:16" ht="12.75">
      <c r="A42" s="144"/>
      <c r="B42" s="7" t="s">
        <v>73</v>
      </c>
      <c r="C42" s="2" t="s">
        <v>74</v>
      </c>
      <c r="D42" s="2" t="s">
        <v>75</v>
      </c>
      <c r="E42" s="47">
        <v>12</v>
      </c>
      <c r="F42" s="5">
        <v>236.195</v>
      </c>
      <c r="G42" s="5">
        <v>189.65</v>
      </c>
      <c r="H42" s="6">
        <v>187.826</v>
      </c>
      <c r="I42" s="4">
        <v>0</v>
      </c>
      <c r="J42" s="5">
        <v>0</v>
      </c>
      <c r="K42" s="5">
        <v>0</v>
      </c>
      <c r="L42" s="6">
        <v>0</v>
      </c>
      <c r="M42" s="4">
        <v>12</v>
      </c>
      <c r="N42" s="24">
        <v>5</v>
      </c>
      <c r="O42" s="8">
        <v>59.317</v>
      </c>
      <c r="P42" s="22">
        <f t="shared" si="0"/>
        <v>3.166478412596726</v>
      </c>
    </row>
    <row r="43" spans="1:16" ht="12.75">
      <c r="A43" s="149">
        <v>13</v>
      </c>
      <c r="B43" s="98" t="s">
        <v>106</v>
      </c>
      <c r="C43" s="2" t="s">
        <v>107</v>
      </c>
      <c r="D43" s="2" t="s">
        <v>139</v>
      </c>
      <c r="E43" s="47">
        <v>34</v>
      </c>
      <c r="F43" s="5">
        <v>639.554</v>
      </c>
      <c r="G43" s="5">
        <v>618.668</v>
      </c>
      <c r="H43" s="6">
        <v>606.11</v>
      </c>
      <c r="I43" s="4">
        <v>0</v>
      </c>
      <c r="J43" s="5">
        <v>0</v>
      </c>
      <c r="K43" s="5">
        <v>0</v>
      </c>
      <c r="L43" s="6">
        <v>0</v>
      </c>
      <c r="M43" s="4">
        <v>34</v>
      </c>
      <c r="N43" s="24">
        <v>4</v>
      </c>
      <c r="O43" s="8">
        <v>125.481</v>
      </c>
      <c r="P43" s="36">
        <f t="shared" si="0"/>
        <v>4.830293032411282</v>
      </c>
    </row>
    <row r="44" spans="1:16" ht="12.75">
      <c r="A44" s="149"/>
      <c r="B44" s="56" t="s">
        <v>111</v>
      </c>
      <c r="C44" s="88" t="s">
        <v>110</v>
      </c>
      <c r="D44" s="90" t="s">
        <v>139</v>
      </c>
      <c r="E44" s="134">
        <v>36</v>
      </c>
      <c r="F44" s="105">
        <v>635.783</v>
      </c>
      <c r="G44" s="105">
        <v>622.067</v>
      </c>
      <c r="H44" s="106">
        <v>607.434</v>
      </c>
      <c r="I44" s="107">
        <v>0</v>
      </c>
      <c r="J44" s="105">
        <v>0</v>
      </c>
      <c r="K44" s="105">
        <v>0</v>
      </c>
      <c r="L44" s="106">
        <v>0</v>
      </c>
      <c r="M44" s="107">
        <v>36</v>
      </c>
      <c r="N44" s="103">
        <v>0</v>
      </c>
      <c r="O44" s="48">
        <v>285.284</v>
      </c>
      <c r="P44" s="108">
        <f t="shared" si="0"/>
        <v>2.129225613774344</v>
      </c>
    </row>
    <row r="45" spans="1:16" ht="12.75">
      <c r="A45" s="79"/>
      <c r="B45" s="80"/>
      <c r="C45" s="79"/>
      <c r="D45" s="79"/>
      <c r="E45" s="81">
        <f>SUM(E3:E44)</f>
        <v>1284</v>
      </c>
      <c r="F45" s="82"/>
      <c r="G45" s="82"/>
      <c r="H45" s="82"/>
      <c r="I45" s="83"/>
      <c r="J45" s="82"/>
      <c r="K45" s="82"/>
      <c r="L45" s="82"/>
      <c r="M45" s="83"/>
      <c r="N45" s="83"/>
      <c r="O45" s="84"/>
      <c r="P45" s="85"/>
    </row>
    <row r="51" ht="12.75">
      <c r="G51" s="16"/>
    </row>
    <row r="53" spans="7:8" ht="12.75">
      <c r="G53" s="12"/>
      <c r="H53" s="12"/>
    </row>
    <row r="54" spans="8:10" ht="12.75">
      <c r="H54" s="13"/>
      <c r="J54" s="13"/>
    </row>
    <row r="57" ht="12.75">
      <c r="H57" s="12"/>
    </row>
    <row r="58" ht="12.75">
      <c r="K58" s="12"/>
    </row>
    <row r="59" ht="12.75">
      <c r="H59" s="12"/>
    </row>
    <row r="60" spans="8:10" ht="12.75">
      <c r="H60" s="12"/>
      <c r="I60" s="12"/>
      <c r="J60" s="13"/>
    </row>
  </sheetData>
  <sheetProtection/>
  <mergeCells count="12">
    <mergeCell ref="I1:L1"/>
    <mergeCell ref="A5:A7"/>
    <mergeCell ref="A20:A24"/>
    <mergeCell ref="A14:A19"/>
    <mergeCell ref="A25:A28"/>
    <mergeCell ref="A8:A13"/>
    <mergeCell ref="A32:A38"/>
    <mergeCell ref="A3:A4"/>
    <mergeCell ref="A39:A42"/>
    <mergeCell ref="A29:A31"/>
    <mergeCell ref="E1:H1"/>
    <mergeCell ref="A43:A44"/>
  </mergeCells>
  <printOptions/>
  <pageMargins left="0.75" right="0.75" top="1" bottom="1" header="0.5" footer="0.5"/>
  <pageSetup fitToHeight="0"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E5" sqref="E5"/>
    </sheetView>
  </sheetViews>
  <sheetFormatPr defaultColWidth="9.140625" defaultRowHeight="12.75"/>
  <sheetData>
    <row r="1" spans="1:7" ht="39" customHeight="1">
      <c r="A1" s="159" t="s">
        <v>9</v>
      </c>
      <c r="B1" s="159"/>
      <c r="C1" s="159"/>
      <c r="D1" s="159"/>
      <c r="E1" s="159"/>
      <c r="F1" s="159"/>
      <c r="G1" s="159"/>
    </row>
    <row r="2" spans="1:7" ht="40.5" customHeight="1">
      <c r="A2" s="159" t="s">
        <v>10</v>
      </c>
      <c r="B2" s="159"/>
      <c r="C2" s="159"/>
      <c r="D2" s="159"/>
      <c r="E2" s="159"/>
      <c r="F2" s="159"/>
      <c r="G2" s="159"/>
    </row>
    <row r="3" spans="1:7" ht="24.75" customHeight="1">
      <c r="A3" s="159" t="s">
        <v>11</v>
      </c>
      <c r="B3" s="159"/>
      <c r="C3" s="159"/>
      <c r="D3" s="159"/>
      <c r="E3" s="159"/>
      <c r="F3" s="159"/>
      <c r="G3" s="159"/>
    </row>
    <row r="4" spans="1:7" ht="27" customHeight="1">
      <c r="A4" s="159" t="s">
        <v>163</v>
      </c>
      <c r="B4" s="159"/>
      <c r="C4" s="159"/>
      <c r="D4" s="159"/>
      <c r="E4" s="159"/>
      <c r="F4" s="159"/>
      <c r="G4" s="159"/>
    </row>
    <row r="5" ht="13.5" customHeight="1">
      <c r="A5" t="s">
        <v>12</v>
      </c>
    </row>
    <row r="6" ht="12.75">
      <c r="A6" t="s">
        <v>13</v>
      </c>
    </row>
  </sheetData>
  <sheetProtection/>
  <mergeCells count="4">
    <mergeCell ref="A1:G1"/>
    <mergeCell ref="A2:G2"/>
    <mergeCell ref="A3:G3"/>
    <mergeCell ref="A4:G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20" sqref="B20"/>
    </sheetView>
  </sheetViews>
  <sheetFormatPr defaultColWidth="9.140625" defaultRowHeight="12.75"/>
  <cols>
    <col min="1" max="1" width="9.140625" style="0" customWidth="1"/>
    <col min="2" max="2" width="12.140625" style="0" customWidth="1"/>
    <col min="3" max="3" width="41.7109375" style="71" bestFit="1" customWidth="1"/>
    <col min="4" max="4" width="14.00390625" style="0" customWidth="1"/>
    <col min="5" max="5" width="9.421875" style="0" customWidth="1"/>
    <col min="6" max="6" width="10.140625" style="0" customWidth="1"/>
    <col min="7" max="7" width="12.00390625" style="0" customWidth="1"/>
    <col min="8" max="8" width="11.8515625" style="0" customWidth="1"/>
    <col min="9" max="9" width="11.421875" style="119" customWidth="1"/>
    <col min="10" max="10" width="14.421875" style="0" customWidth="1"/>
    <col min="11" max="11" width="11.140625" style="0" customWidth="1"/>
    <col min="12" max="12" width="21.00390625" style="0" customWidth="1"/>
  </cols>
  <sheetData>
    <row r="1" spans="1:8" ht="12.75">
      <c r="A1" s="41"/>
      <c r="B1" s="41"/>
      <c r="C1" s="67"/>
      <c r="D1" s="66"/>
      <c r="E1" s="39" t="s">
        <v>17</v>
      </c>
      <c r="F1" s="40"/>
      <c r="G1" s="40"/>
      <c r="H1" s="40"/>
    </row>
    <row r="2" spans="1:11" ht="38.25">
      <c r="A2" s="1" t="s">
        <v>0</v>
      </c>
      <c r="B2" s="1" t="s">
        <v>1</v>
      </c>
      <c r="C2" s="1" t="s">
        <v>2</v>
      </c>
      <c r="D2" s="1" t="s">
        <v>151</v>
      </c>
      <c r="E2" s="1" t="s">
        <v>18</v>
      </c>
      <c r="F2" s="1" t="s">
        <v>4</v>
      </c>
      <c r="G2" s="1" t="s">
        <v>5</v>
      </c>
      <c r="H2" s="1" t="s">
        <v>6</v>
      </c>
      <c r="I2" s="120" t="s">
        <v>16</v>
      </c>
      <c r="J2" s="1" t="s">
        <v>46</v>
      </c>
      <c r="K2" s="1" t="s">
        <v>15</v>
      </c>
    </row>
    <row r="3" spans="1:11" ht="12.75">
      <c r="A3" s="163">
        <v>2</v>
      </c>
      <c r="B3" s="10" t="s">
        <v>21</v>
      </c>
      <c r="C3" s="68" t="s">
        <v>22</v>
      </c>
      <c r="D3" s="136" t="s">
        <v>102</v>
      </c>
      <c r="E3" s="111">
        <v>228</v>
      </c>
      <c r="F3" s="26">
        <v>242.12</v>
      </c>
      <c r="G3" s="26">
        <v>203.66</v>
      </c>
      <c r="H3" s="26">
        <v>165.46</v>
      </c>
      <c r="I3" s="121">
        <v>292.89</v>
      </c>
      <c r="J3" s="11" t="s">
        <v>153</v>
      </c>
      <c r="K3" s="14">
        <v>0.5649</v>
      </c>
    </row>
    <row r="4" spans="1:12" ht="12.75">
      <c r="A4" s="164"/>
      <c r="B4" s="7" t="s">
        <v>69</v>
      </c>
      <c r="C4" s="69" t="s">
        <v>70</v>
      </c>
      <c r="D4" s="137" t="s">
        <v>116</v>
      </c>
      <c r="E4" s="112">
        <v>3</v>
      </c>
      <c r="F4" s="11">
        <v>32.72</v>
      </c>
      <c r="G4" s="11">
        <v>24.69</v>
      </c>
      <c r="H4" s="57">
        <v>17.78</v>
      </c>
      <c r="I4" s="77">
        <v>97.96</v>
      </c>
      <c r="J4" s="11" t="s">
        <v>154</v>
      </c>
      <c r="K4" s="14">
        <v>0.1815</v>
      </c>
      <c r="L4" s="75"/>
    </row>
    <row r="5" spans="1:11" ht="12.75">
      <c r="A5" s="165"/>
      <c r="B5" s="10" t="s">
        <v>35</v>
      </c>
      <c r="C5" s="68" t="s">
        <v>36</v>
      </c>
      <c r="D5" s="136" t="s">
        <v>103</v>
      </c>
      <c r="E5" s="111">
        <v>106</v>
      </c>
      <c r="F5" s="26">
        <v>519.6</v>
      </c>
      <c r="G5" s="26">
        <v>438.12</v>
      </c>
      <c r="H5" s="26">
        <v>286.85</v>
      </c>
      <c r="I5" s="77">
        <v>447.51</v>
      </c>
      <c r="J5" s="11" t="s">
        <v>155</v>
      </c>
      <c r="K5" s="14">
        <v>0.641</v>
      </c>
    </row>
    <row r="6" spans="1:11" ht="12.75">
      <c r="A6" s="163">
        <v>3</v>
      </c>
      <c r="B6" s="10" t="s">
        <v>23</v>
      </c>
      <c r="C6" s="68" t="s">
        <v>24</v>
      </c>
      <c r="D6" s="136" t="s">
        <v>29</v>
      </c>
      <c r="E6" s="47">
        <v>3</v>
      </c>
      <c r="F6" s="26">
        <v>3.62</v>
      </c>
      <c r="G6" s="26">
        <v>3.01</v>
      </c>
      <c r="H6" s="26">
        <v>1.81</v>
      </c>
      <c r="I6" s="121">
        <v>267.48</v>
      </c>
      <c r="J6" s="11" t="s">
        <v>45</v>
      </c>
      <c r="K6" s="14">
        <v>0.0068</v>
      </c>
    </row>
    <row r="7" spans="1:11" ht="12.75">
      <c r="A7" s="164"/>
      <c r="B7" s="10" t="s">
        <v>66</v>
      </c>
      <c r="C7" s="70" t="s">
        <v>67</v>
      </c>
      <c r="D7" s="138" t="s">
        <v>68</v>
      </c>
      <c r="E7" s="47">
        <v>2</v>
      </c>
      <c r="F7" s="77">
        <v>7.3</v>
      </c>
      <c r="G7" s="77">
        <v>6.84</v>
      </c>
      <c r="H7" s="77">
        <v>4.11</v>
      </c>
      <c r="I7" s="121">
        <v>267.48</v>
      </c>
      <c r="J7" s="11" t="s">
        <v>45</v>
      </c>
      <c r="K7" s="14">
        <v>0.0154</v>
      </c>
    </row>
    <row r="8" spans="1:11" ht="12.75">
      <c r="A8" s="165"/>
      <c r="B8" s="10" t="s">
        <v>32</v>
      </c>
      <c r="C8" s="68" t="s">
        <v>33</v>
      </c>
      <c r="D8" s="136" t="s">
        <v>44</v>
      </c>
      <c r="E8" s="47">
        <v>39</v>
      </c>
      <c r="F8" s="26">
        <v>404.16</v>
      </c>
      <c r="G8" s="26">
        <v>328.38</v>
      </c>
      <c r="H8" s="26">
        <v>317.02</v>
      </c>
      <c r="I8" s="121">
        <v>302.24</v>
      </c>
      <c r="J8" s="11" t="s">
        <v>156</v>
      </c>
      <c r="K8" s="14">
        <v>1.0489</v>
      </c>
    </row>
    <row r="9" spans="1:11" ht="12.75">
      <c r="A9" s="163">
        <v>5</v>
      </c>
      <c r="B9" s="160" t="s">
        <v>20</v>
      </c>
      <c r="C9" s="68" t="s">
        <v>19</v>
      </c>
      <c r="D9" s="136" t="s">
        <v>30</v>
      </c>
      <c r="E9" s="113">
        <v>29</v>
      </c>
      <c r="F9" s="26">
        <v>354.92</v>
      </c>
      <c r="G9" s="26">
        <v>352.58</v>
      </c>
      <c r="H9" s="26">
        <v>345.53</v>
      </c>
      <c r="I9" s="121">
        <v>203.8</v>
      </c>
      <c r="J9" s="11" t="s">
        <v>157</v>
      </c>
      <c r="K9" s="14">
        <v>1.6954</v>
      </c>
    </row>
    <row r="10" spans="1:11" ht="12.75">
      <c r="A10" s="164"/>
      <c r="B10" s="161"/>
      <c r="C10" s="68" t="s">
        <v>120</v>
      </c>
      <c r="D10" s="136" t="s">
        <v>119</v>
      </c>
      <c r="E10" s="113">
        <v>3</v>
      </c>
      <c r="F10" s="26">
        <v>58.99</v>
      </c>
      <c r="G10" s="26">
        <v>57.32</v>
      </c>
      <c r="H10" s="26">
        <v>56.18</v>
      </c>
      <c r="I10" s="121">
        <v>101.9</v>
      </c>
      <c r="J10" s="11" t="s">
        <v>158</v>
      </c>
      <c r="K10" s="14">
        <v>0.5513</v>
      </c>
    </row>
    <row r="11" spans="1:11" ht="12.75">
      <c r="A11" s="164"/>
      <c r="B11" s="7" t="s">
        <v>47</v>
      </c>
      <c r="C11" s="68" t="s">
        <v>25</v>
      </c>
      <c r="D11" s="136" t="s">
        <v>30</v>
      </c>
      <c r="E11" s="113">
        <v>5</v>
      </c>
      <c r="F11" s="26">
        <v>37.5</v>
      </c>
      <c r="G11" s="26">
        <v>37.06</v>
      </c>
      <c r="H11" s="26">
        <v>36.32</v>
      </c>
      <c r="I11" s="121">
        <v>57.63</v>
      </c>
      <c r="J11" s="11" t="s">
        <v>159</v>
      </c>
      <c r="K11" s="14">
        <v>0.6302</v>
      </c>
    </row>
    <row r="12" spans="1:11" ht="12.75">
      <c r="A12" s="165"/>
      <c r="B12" s="7" t="s">
        <v>48</v>
      </c>
      <c r="C12" s="68" t="s">
        <v>41</v>
      </c>
      <c r="D12" s="138" t="s">
        <v>42</v>
      </c>
      <c r="E12" s="114">
        <v>5</v>
      </c>
      <c r="F12" s="26">
        <v>34.24</v>
      </c>
      <c r="G12" s="26">
        <v>33.71</v>
      </c>
      <c r="H12" s="26">
        <v>33.03</v>
      </c>
      <c r="I12" s="121">
        <v>57.63</v>
      </c>
      <c r="J12" s="11" t="s">
        <v>159</v>
      </c>
      <c r="K12" s="14">
        <v>0.5731</v>
      </c>
    </row>
    <row r="13" spans="1:11" ht="12.75">
      <c r="A13" s="163">
        <v>6</v>
      </c>
      <c r="B13" s="7" t="s">
        <v>26</v>
      </c>
      <c r="C13" s="68" t="s">
        <v>34</v>
      </c>
      <c r="D13" s="138" t="s">
        <v>104</v>
      </c>
      <c r="E13" s="47">
        <v>5</v>
      </c>
      <c r="F13" s="26">
        <v>1213.25</v>
      </c>
      <c r="G13" s="26">
        <v>1149.49</v>
      </c>
      <c r="H13" s="26">
        <v>1126.5</v>
      </c>
      <c r="I13" s="121">
        <v>640.55</v>
      </c>
      <c r="J13" s="11" t="s">
        <v>160</v>
      </c>
      <c r="K13" s="14">
        <v>1.7586</v>
      </c>
    </row>
    <row r="14" spans="1:12" ht="12.75">
      <c r="A14" s="165"/>
      <c r="B14" s="7" t="s">
        <v>128</v>
      </c>
      <c r="C14" s="37" t="s">
        <v>129</v>
      </c>
      <c r="D14" s="139" t="s">
        <v>149</v>
      </c>
      <c r="E14" s="113">
        <v>2</v>
      </c>
      <c r="F14" s="76">
        <v>25.23682117</v>
      </c>
      <c r="G14" s="76">
        <v>24.72576679</v>
      </c>
      <c r="H14" s="76">
        <v>24.23125146</v>
      </c>
      <c r="I14" s="121">
        <v>772.44</v>
      </c>
      <c r="J14" s="11" t="s">
        <v>45</v>
      </c>
      <c r="K14" s="14">
        <v>0.0314</v>
      </c>
      <c r="L14" s="49" t="s">
        <v>99</v>
      </c>
    </row>
    <row r="15" spans="1:11" ht="12.75">
      <c r="A15" s="163">
        <v>7</v>
      </c>
      <c r="B15" s="7" t="s">
        <v>51</v>
      </c>
      <c r="C15" s="68" t="s">
        <v>28</v>
      </c>
      <c r="D15" s="140" t="s">
        <v>114</v>
      </c>
      <c r="E15" s="47">
        <v>3</v>
      </c>
      <c r="F15" s="26">
        <v>29.41</v>
      </c>
      <c r="G15" s="26">
        <v>29.39</v>
      </c>
      <c r="H15" s="26">
        <v>28.8</v>
      </c>
      <c r="I15" s="121">
        <v>71.46</v>
      </c>
      <c r="J15" s="11" t="s">
        <v>45</v>
      </c>
      <c r="K15" s="14">
        <v>0.403</v>
      </c>
    </row>
    <row r="16" spans="1:11" ht="12.75">
      <c r="A16" s="165"/>
      <c r="B16" s="7" t="s">
        <v>52</v>
      </c>
      <c r="C16" s="68" t="s">
        <v>39</v>
      </c>
      <c r="D16" s="138" t="s">
        <v>40</v>
      </c>
      <c r="E16" s="47">
        <v>3</v>
      </c>
      <c r="F16" s="26">
        <v>49.06</v>
      </c>
      <c r="G16" s="26">
        <v>48.86</v>
      </c>
      <c r="H16" s="26">
        <v>47.87</v>
      </c>
      <c r="I16" s="121">
        <v>71.46</v>
      </c>
      <c r="J16" s="11" t="s">
        <v>45</v>
      </c>
      <c r="K16" s="14">
        <v>0.6699</v>
      </c>
    </row>
    <row r="17" spans="1:12" ht="12.75">
      <c r="A17" s="163">
        <v>8</v>
      </c>
      <c r="B17" s="7" t="s">
        <v>140</v>
      </c>
      <c r="C17" s="74" t="s">
        <v>141</v>
      </c>
      <c r="D17" s="141" t="s">
        <v>164</v>
      </c>
      <c r="E17" s="47">
        <v>1</v>
      </c>
      <c r="F17" s="26">
        <v>84.388</v>
      </c>
      <c r="G17" s="26">
        <v>84.388</v>
      </c>
      <c r="H17" s="26">
        <v>59.072</v>
      </c>
      <c r="I17" s="121">
        <v>451.29</v>
      </c>
      <c r="J17" s="11" t="s">
        <v>45</v>
      </c>
      <c r="K17" s="14">
        <v>0.1309</v>
      </c>
      <c r="L17" s="49" t="s">
        <v>99</v>
      </c>
    </row>
    <row r="18" spans="1:12" ht="12.75">
      <c r="A18" s="164"/>
      <c r="B18" s="7" t="s">
        <v>132</v>
      </c>
      <c r="C18" s="2" t="s">
        <v>131</v>
      </c>
      <c r="D18" s="140" t="s">
        <v>138</v>
      </c>
      <c r="E18" s="113">
        <v>5</v>
      </c>
      <c r="F18" s="76">
        <v>96.14</v>
      </c>
      <c r="G18" s="76">
        <v>96.14</v>
      </c>
      <c r="H18" s="76">
        <v>85.23</v>
      </c>
      <c r="I18" s="121">
        <v>569.19</v>
      </c>
      <c r="J18" s="11" t="s">
        <v>45</v>
      </c>
      <c r="K18" s="14">
        <v>0.1497</v>
      </c>
      <c r="L18" s="49" t="s">
        <v>99</v>
      </c>
    </row>
    <row r="19" spans="1:12" ht="12.75">
      <c r="A19" s="164"/>
      <c r="B19" s="7" t="s">
        <v>95</v>
      </c>
      <c r="C19" s="2" t="s">
        <v>130</v>
      </c>
      <c r="D19" s="139" t="s">
        <v>138</v>
      </c>
      <c r="E19" s="113">
        <v>5</v>
      </c>
      <c r="F19" s="76">
        <v>157.32</v>
      </c>
      <c r="G19" s="76">
        <v>157.19</v>
      </c>
      <c r="H19" s="76">
        <v>142.99</v>
      </c>
      <c r="I19" s="121">
        <v>213.98</v>
      </c>
      <c r="J19" s="11" t="s">
        <v>45</v>
      </c>
      <c r="K19" s="14">
        <v>0.6682</v>
      </c>
      <c r="L19" s="49" t="s">
        <v>99</v>
      </c>
    </row>
    <row r="20" spans="1:11" ht="12.75">
      <c r="A20" s="164"/>
      <c r="B20" s="2" t="s">
        <v>108</v>
      </c>
      <c r="C20" s="69" t="s">
        <v>38</v>
      </c>
      <c r="D20" s="140" t="s">
        <v>43</v>
      </c>
      <c r="E20" s="47">
        <v>14</v>
      </c>
      <c r="F20" s="26">
        <v>40.84</v>
      </c>
      <c r="G20" s="26">
        <v>39.08</v>
      </c>
      <c r="H20" s="26">
        <v>38.29</v>
      </c>
      <c r="I20" s="77">
        <v>22.31</v>
      </c>
      <c r="J20" s="11" t="s">
        <v>166</v>
      </c>
      <c r="K20" s="14">
        <v>1.7163</v>
      </c>
    </row>
    <row r="21" spans="1:12" ht="12.75">
      <c r="A21" s="164"/>
      <c r="B21" s="7" t="s">
        <v>109</v>
      </c>
      <c r="C21" s="69" t="s">
        <v>63</v>
      </c>
      <c r="D21" s="135" t="s">
        <v>105</v>
      </c>
      <c r="E21" s="73">
        <v>6</v>
      </c>
      <c r="F21" s="77">
        <v>23.17</v>
      </c>
      <c r="G21" s="77">
        <v>22.57</v>
      </c>
      <c r="H21" s="77">
        <v>22.12</v>
      </c>
      <c r="I21" s="122">
        <v>77.59</v>
      </c>
      <c r="J21" s="11" t="s">
        <v>45</v>
      </c>
      <c r="K21" s="53">
        <v>0.2851</v>
      </c>
      <c r="L21" s="49" t="s">
        <v>99</v>
      </c>
    </row>
    <row r="22" spans="1:12" ht="12.75">
      <c r="A22" s="165"/>
      <c r="B22" s="7" t="s">
        <v>96</v>
      </c>
      <c r="C22" s="69" t="s">
        <v>100</v>
      </c>
      <c r="D22" s="135" t="s">
        <v>101</v>
      </c>
      <c r="E22" s="73">
        <v>1</v>
      </c>
      <c r="F22" s="77">
        <v>5.5</v>
      </c>
      <c r="G22" s="77">
        <v>4.52</v>
      </c>
      <c r="H22" s="77">
        <v>4.43</v>
      </c>
      <c r="I22" s="122">
        <v>349.03</v>
      </c>
      <c r="J22" s="11" t="s">
        <v>45</v>
      </c>
      <c r="K22" s="53">
        <v>0.0127</v>
      </c>
      <c r="L22" s="49" t="s">
        <v>99</v>
      </c>
    </row>
    <row r="23" spans="1:11" ht="12.75">
      <c r="A23" s="162">
        <v>10</v>
      </c>
      <c r="B23" s="166" t="s">
        <v>59</v>
      </c>
      <c r="C23" s="69" t="s">
        <v>61</v>
      </c>
      <c r="D23" s="135" t="s">
        <v>165</v>
      </c>
      <c r="E23" s="47">
        <v>3</v>
      </c>
      <c r="F23" s="77">
        <v>9.12</v>
      </c>
      <c r="G23" s="77">
        <v>9.09</v>
      </c>
      <c r="H23" s="77">
        <v>8.91</v>
      </c>
      <c r="I23" s="77">
        <v>71.15</v>
      </c>
      <c r="J23" s="11" t="s">
        <v>45</v>
      </c>
      <c r="K23" s="14">
        <v>0.1252</v>
      </c>
    </row>
    <row r="24" spans="1:12" ht="12.75">
      <c r="A24" s="162"/>
      <c r="B24" s="166"/>
      <c r="C24" s="69" t="s">
        <v>144</v>
      </c>
      <c r="D24" s="140" t="s">
        <v>162</v>
      </c>
      <c r="E24" s="47">
        <v>1</v>
      </c>
      <c r="F24" s="77">
        <v>103.59</v>
      </c>
      <c r="G24" s="77">
        <v>96.96</v>
      </c>
      <c r="H24" s="77">
        <v>84.45</v>
      </c>
      <c r="I24" s="77" t="s">
        <v>145</v>
      </c>
      <c r="J24" s="11" t="s">
        <v>45</v>
      </c>
      <c r="K24" s="14" t="s">
        <v>145</v>
      </c>
      <c r="L24" s="49" t="s">
        <v>99</v>
      </c>
    </row>
    <row r="25" spans="1:12" ht="12.75">
      <c r="A25" s="162"/>
      <c r="B25" s="166"/>
      <c r="C25" s="69" t="s">
        <v>146</v>
      </c>
      <c r="D25" s="140" t="s">
        <v>162</v>
      </c>
      <c r="E25" s="47">
        <v>1</v>
      </c>
      <c r="F25" s="77">
        <v>110.51</v>
      </c>
      <c r="G25" s="77">
        <v>85.93</v>
      </c>
      <c r="H25" s="77">
        <v>73.71</v>
      </c>
      <c r="I25" s="77" t="s">
        <v>145</v>
      </c>
      <c r="J25" s="11" t="s">
        <v>45</v>
      </c>
      <c r="K25" s="14" t="s">
        <v>145</v>
      </c>
      <c r="L25" s="49" t="s">
        <v>99</v>
      </c>
    </row>
    <row r="26" spans="1:11" ht="15" customHeight="1">
      <c r="A26" s="162"/>
      <c r="B26" s="7" t="s">
        <v>60</v>
      </c>
      <c r="C26" s="69" t="s">
        <v>62</v>
      </c>
      <c r="D26" s="2" t="s">
        <v>117</v>
      </c>
      <c r="E26" s="47">
        <v>2</v>
      </c>
      <c r="F26" s="77">
        <v>8.82</v>
      </c>
      <c r="G26" s="77">
        <v>8.82</v>
      </c>
      <c r="H26" s="77">
        <v>8.65</v>
      </c>
      <c r="I26" s="77">
        <v>15.93</v>
      </c>
      <c r="J26" s="11" t="s">
        <v>45</v>
      </c>
      <c r="K26" s="72">
        <v>0.543</v>
      </c>
    </row>
    <row r="27" spans="1:11" ht="12.75">
      <c r="A27" s="79"/>
      <c r="B27" s="79"/>
      <c r="C27" s="95"/>
      <c r="D27" s="79"/>
      <c r="E27" s="96">
        <f>SUM(E3:E26)</f>
        <v>475</v>
      </c>
      <c r="F27" s="97"/>
      <c r="G27" s="97"/>
      <c r="H27" s="97"/>
      <c r="I27" s="123"/>
      <c r="J27" s="79"/>
      <c r="K27" s="85"/>
    </row>
    <row r="28" ht="12.75">
      <c r="E28" s="50"/>
    </row>
  </sheetData>
  <sheetProtection/>
  <mergeCells count="9">
    <mergeCell ref="B9:B10"/>
    <mergeCell ref="A23:A26"/>
    <mergeCell ref="A3:A5"/>
    <mergeCell ref="A6:A8"/>
    <mergeCell ref="A9:A12"/>
    <mergeCell ref="A15:A16"/>
    <mergeCell ref="A17:A22"/>
    <mergeCell ref="A13:A14"/>
    <mergeCell ref="B23:B25"/>
  </mergeCells>
  <printOptions/>
  <pageMargins left="0.75" right="0.75" top="1" bottom="1" header="0.5" footer="0.5"/>
  <pageSetup horizontalDpi="600" verticalDpi="600" orientation="landscape" paperSize="9" scale="90" r:id="rId1"/>
  <ignoredErrors>
    <ignoredError sqref="B11:B12 B15:B16" twoDigitTextYear="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Constantin Amarinei</cp:lastModifiedBy>
  <cp:lastPrinted>2019-03-04T11:50:40Z</cp:lastPrinted>
  <dcterms:created xsi:type="dcterms:W3CDTF">2016-06-29T09:37:39Z</dcterms:created>
  <dcterms:modified xsi:type="dcterms:W3CDTF">2019-03-06T14:07:38Z</dcterms:modified>
  <cp:category/>
  <cp:version/>
  <cp:contentType/>
  <cp:contentStatus/>
</cp:coreProperties>
</file>